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trlProps/ctrlProp29.xml" ContentType="application/vnd.ms-excel.controlproperties+xml"/>
  <Override PartName="/xl/ctrlProps/ctrlProp28.xml" ContentType="application/vnd.ms-excel.controlproperties+xml"/>
  <Override PartName="/xl/ctrlProps/ctrlProp27.xml" ContentType="application/vnd.ms-excel.controlproperties+xml"/>
  <Override PartName="/xl/ctrlProps/ctrlProp26.xml" ContentType="application/vnd.ms-excel.contro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trlProps/ctrlProp25.xml" ContentType="application/vnd.ms-excel.controlproperties+xml"/>
  <Override PartName="/docProps/app.xml" ContentType="application/vnd.openxmlformats-officedocument.extended-properties+xml"/>
  <Override PartName="/xl/ctrlProps/ctrlProp33.xml" ContentType="application/vnd.ms-excel.controlproperties+xml"/>
  <Override PartName="/xl/ctrlProps/ctrlProp32.xml" ContentType="application/vnd.ms-excel.control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ctrlProps/ctrlProp31.xml" ContentType="application/vnd.ms-excel.controlproperties+xml"/>
  <Override PartName="/xl/ctrlProps/ctrlProp30.xml" ContentType="application/vnd.ms-excel.controlpropertie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05" yWindow="-105" windowWidth="23250" windowHeight="12570"/>
  </bookViews>
  <sheets>
    <sheet name="附表4-2一般辦公室翻修計畫成本概算表" sheetId="3" r:id="rId1"/>
  </sheets>
  <definedNames>
    <definedName name="_xlnm.Print_Area" localSheetId="0">'附表4-2一般辦公室翻修計畫成本概算表'!$A$1:$Z$48</definedName>
    <definedName name="_xlnm.Print_Titles" localSheetId="0">'附表4-2一般辦公室翻修計畫成本概算表'!$1:$13</definedName>
  </definedNames>
  <calcPr calcId="125725"/>
</workbook>
</file>

<file path=xl/calcChain.xml><?xml version="1.0" encoding="utf-8"?>
<calcChain xmlns="http://schemas.openxmlformats.org/spreadsheetml/2006/main">
  <c r="S43" i="3"/>
  <c r="AV41" s="1"/>
  <c r="AV16"/>
  <c r="AS16"/>
  <c r="AQ16"/>
  <c r="AT16" s="1"/>
  <c r="AP36"/>
  <c r="AQ36" s="1"/>
  <c r="AV39"/>
  <c r="AR39"/>
  <c r="AP39"/>
  <c r="AQ39" s="1"/>
  <c r="AT39" s="1"/>
  <c r="AR41"/>
  <c r="AP41"/>
  <c r="AQ41" s="1"/>
  <c r="AT41" s="1"/>
  <c r="AR36"/>
  <c r="AS18"/>
  <c r="AS20"/>
  <c r="AS22"/>
  <c r="AS24"/>
  <c r="AS26"/>
  <c r="AS28"/>
  <c r="AS30"/>
  <c r="AS14"/>
  <c r="AR14"/>
  <c r="AQ14"/>
  <c r="AT14" s="1"/>
  <c r="AQ18"/>
  <c r="AT18" s="1"/>
  <c r="AQ20"/>
  <c r="AQ22"/>
  <c r="AT22" s="1"/>
  <c r="AQ24"/>
  <c r="AT24" s="1"/>
  <c r="AQ26"/>
  <c r="AT26" s="1"/>
  <c r="AQ28"/>
  <c r="AQ30"/>
  <c r="AV18"/>
  <c r="AV20"/>
  <c r="AV22"/>
  <c r="AV24"/>
  <c r="AV26"/>
  <c r="AV28"/>
  <c r="AV30"/>
  <c r="AV14"/>
  <c r="AV36"/>
  <c r="AU16" l="1"/>
  <c r="AW16" s="1"/>
  <c r="AX16" s="1"/>
  <c r="BA16" s="1"/>
  <c r="AT36"/>
  <c r="AS36"/>
  <c r="L44"/>
  <c r="AS39"/>
  <c r="AU39" s="1"/>
  <c r="AW39" s="1"/>
  <c r="AX39" s="1"/>
  <c r="L40" s="1"/>
  <c r="W6" s="1"/>
  <c r="AS41"/>
  <c r="AU41" s="1"/>
  <c r="AW41" s="1"/>
  <c r="AX41" s="1"/>
  <c r="AU24"/>
  <c r="AW24" s="1"/>
  <c r="AX24" s="1"/>
  <c r="BA24" s="1"/>
  <c r="AU22"/>
  <c r="AW22" s="1"/>
  <c r="AX22" s="1"/>
  <c r="BA22" s="1"/>
  <c r="AU18"/>
  <c r="AW18" s="1"/>
  <c r="AX18" s="1"/>
  <c r="BA18" s="1"/>
  <c r="AU14"/>
  <c r="AW14" s="1"/>
  <c r="AX14" s="1"/>
  <c r="BA14" s="1"/>
  <c r="AU26"/>
  <c r="AW26" s="1"/>
  <c r="AX26" s="1"/>
  <c r="BA26" s="1"/>
  <c r="AT20"/>
  <c r="AU20" s="1"/>
  <c r="AW20" s="1"/>
  <c r="AX20" s="1"/>
  <c r="BA20" s="1"/>
  <c r="AT30"/>
  <c r="AU30" s="1"/>
  <c r="AW30" s="1"/>
  <c r="AX30" s="1"/>
  <c r="BA30" s="1"/>
  <c r="AT28"/>
  <c r="AU28" s="1"/>
  <c r="AW28" s="1"/>
  <c r="AX28" s="1"/>
  <c r="BA28" s="1"/>
  <c r="AX32" l="1"/>
  <c r="AX33" s="1"/>
  <c r="AU36"/>
  <c r="AW36" s="1"/>
  <c r="AX36" s="1"/>
  <c r="Y6"/>
  <c r="L32" l="1"/>
  <c r="L38"/>
  <c r="S6" s="1"/>
  <c r="S33"/>
  <c r="J6" l="1"/>
  <c r="L8" l="1"/>
  <c r="B6"/>
  <c r="L3" s="1"/>
</calcChain>
</file>

<file path=xl/sharedStrings.xml><?xml version="1.0" encoding="utf-8"?>
<sst xmlns="http://schemas.openxmlformats.org/spreadsheetml/2006/main" count="178" uniqueCount="106">
  <si>
    <t>項次</t>
  </si>
  <si>
    <t>項目名稱</t>
  </si>
  <si>
    <t>內容說明</t>
  </si>
  <si>
    <t>單位</t>
  </si>
  <si>
    <t>備註</t>
  </si>
  <si>
    <t>%</t>
  </si>
  <si>
    <t>式</t>
  </si>
  <si>
    <t>%</t>
    <phoneticPr fontId="1" type="noConversion"/>
  </si>
  <si>
    <t>元</t>
    <phoneticPr fontId="1" type="noConversion"/>
  </si>
  <si>
    <t xml:space="preserve"> 元</t>
    <phoneticPr fontId="1" type="noConversion"/>
  </si>
  <si>
    <t>+</t>
  </si>
  <si>
    <t>主條件</t>
    <phoneticPr fontId="1" type="noConversion"/>
  </si>
  <si>
    <t>次條件</t>
    <phoneticPr fontId="1" type="noConversion"/>
  </si>
  <si>
    <t>終條件</t>
    <phoneticPr fontId="1" type="noConversion"/>
  </si>
  <si>
    <t>條件聯集</t>
    <phoneticPr fontId="1" type="noConversion"/>
  </si>
  <si>
    <t>值</t>
    <phoneticPr fontId="1" type="noConversion"/>
  </si>
  <si>
    <t>條件×值</t>
    <phoneticPr fontId="1" type="noConversion"/>
  </si>
  <si>
    <t>終判斷(%)</t>
    <phoneticPr fontId="1" type="noConversion"/>
  </si>
  <si>
    <t>面積(平方公尺)或
體積(立方公尺)</t>
    <phoneticPr fontId="1" type="noConversion"/>
  </si>
  <si>
    <t>專案(面積或體積)增加價額($)</t>
    <phoneticPr fontId="1" type="noConversion"/>
  </si>
  <si>
    <t>專案(一式)增加價格($)</t>
    <phoneticPr fontId="1" type="noConversion"/>
  </si>
  <si>
    <t>-</t>
    <phoneticPr fontId="1" type="noConversion"/>
  </si>
  <si>
    <t>=&gt;</t>
    <phoneticPr fontId="1" type="noConversion"/>
  </si>
  <si>
    <t>×</t>
    <phoneticPr fontId="1" type="noConversion"/>
  </si>
  <si>
    <t>+</t>
    <phoneticPr fontId="1" type="noConversion"/>
  </si>
  <si>
    <t>)</t>
    <phoneticPr fontId="1" type="noConversion"/>
  </si>
  <si>
    <t>地區係數(%)</t>
    <phoneticPr fontId="1" type="noConversion"/>
  </si>
  <si>
    <t>小計</t>
    <phoneticPr fontId="1" type="noConversion"/>
  </si>
  <si>
    <t>(元)</t>
    <phoneticPr fontId="1" type="noConversion"/>
  </si>
  <si>
    <t>(%)</t>
    <phoneticPr fontId="1" type="noConversion"/>
  </si>
  <si>
    <t>%)</t>
    <phoneticPr fontId="1" type="noConversion"/>
  </si>
  <si>
    <t>)×(</t>
    <phoneticPr fontId="1" type="noConversion"/>
  </si>
  <si>
    <t>1</t>
    <phoneticPr fontId="1" type="noConversion"/>
  </si>
  <si>
    <t>小計(地區係數)=</t>
    <phoneticPr fontId="1" type="noConversion"/>
  </si>
  <si>
    <t>行政單位要求</t>
    <phoneticPr fontId="1" type="noConversion"/>
  </si>
  <si>
    <t>其他類似上述項目為機關特定需求增加者</t>
    <phoneticPr fontId="1" type="noConversion"/>
  </si>
  <si>
    <t>辦公室內活動式家具</t>
    <phoneticPr fontId="1" type="noConversion"/>
  </si>
  <si>
    <t>特殊設備</t>
    <phoneticPr fontId="1" type="noConversion"/>
  </si>
  <si>
    <t>結構補強或修改</t>
    <phoneticPr fontId="1" type="noConversion"/>
  </si>
  <si>
    <t>外牆修改</t>
    <phoneticPr fontId="1" type="noConversion"/>
  </si>
  <si>
    <t>增設無障礙工程</t>
    <phoneticPr fontId="1" type="noConversion"/>
  </si>
  <si>
    <t>拆除、清運、清潔</t>
    <phoneticPr fontId="1" type="noConversion"/>
  </si>
  <si>
    <t>小計=</t>
    <phoneticPr fontId="1" type="noConversion"/>
  </si>
  <si>
    <t>終判斷(元)</t>
    <phoneticPr fontId="1" type="noConversion"/>
  </si>
  <si>
    <t>-</t>
    <phoneticPr fontId="1" type="noConversion"/>
  </si>
  <si>
    <t>-</t>
    <phoneticPr fontId="1" type="noConversion"/>
  </si>
  <si>
    <t>年</t>
    <phoneticPr fontId="1" type="noConversion"/>
  </si>
  <si>
    <t>%</t>
    <phoneticPr fontId="1" type="noConversion"/>
  </si>
  <si>
    <r>
      <t>ｂ=(1+ａ)</t>
    </r>
    <r>
      <rPr>
        <vertAlign val="superscript"/>
        <sz val="14"/>
        <rFont val="標楷體"/>
        <family val="4"/>
        <charset val="136"/>
      </rPr>
      <t>ｎ-1</t>
    </r>
    <r>
      <rPr>
        <sz val="14"/>
        <rFont val="標楷體"/>
        <family val="4"/>
        <charset val="136"/>
      </rPr>
      <t xml:space="preserve">。
ｎ：計畫時間長度。
ｂ：物價調整年增率係數。
ａ：預估物價指數每年上漲幅度。
</t>
    </r>
    <phoneticPr fontId="1" type="noConversion"/>
  </si>
  <si>
    <t>小計(物調係數ｂ)=</t>
    <phoneticPr fontId="1" type="noConversion"/>
  </si>
  <si>
    <t>物調係數ｂ加計=</t>
    <phoneticPr fontId="1" type="noConversion"/>
  </si>
  <si>
    <t>預估漲幅ａ=</t>
    <phoneticPr fontId="1" type="noConversion"/>
  </si>
  <si>
    <t>時間ｎ=</t>
    <phoneticPr fontId="1" type="noConversion"/>
  </si>
  <si>
    <t>+</t>
    <phoneticPr fontId="1" type="noConversion"/>
  </si>
  <si>
    <t>地區係數加計=</t>
    <phoneticPr fontId="1" type="noConversion"/>
  </si>
  <si>
    <t>①</t>
    <phoneticPr fontId="1" type="noConversion"/>
  </si>
  <si>
    <t>②</t>
    <phoneticPr fontId="1" type="noConversion"/>
  </si>
  <si>
    <t>③</t>
    <phoneticPr fontId="1" type="noConversion"/>
  </si>
  <si>
    <t>⑤</t>
    <phoneticPr fontId="1" type="noConversion"/>
  </si>
  <si>
    <t>(=單位面積造價加計</t>
    <phoneticPr fontId="1" type="noConversion"/>
  </si>
  <si>
    <t>⑥</t>
    <phoneticPr fontId="1" type="noConversion"/>
  </si>
  <si>
    <t>⑦</t>
    <phoneticPr fontId="1" type="noConversion"/>
  </si>
  <si>
    <t>⑧</t>
    <phoneticPr fontId="1" type="noConversion"/>
  </si>
  <si>
    <t>⑨</t>
    <phoneticPr fontId="1" type="noConversion"/>
  </si>
  <si>
    <t>特殊空調設備費(一般空調設施以外，如資訊機房及檔案庫房恆溫恆濕、備援系統、多聯變頻系統等)</t>
    <phoneticPr fontId="1" type="noConversion"/>
  </si>
  <si>
    <t xml:space="preserve">④ </t>
    <phoneticPr fontId="1" type="noConversion"/>
  </si>
  <si>
    <t>加計費用</t>
    <phoneticPr fontId="1" type="noConversion"/>
  </si>
  <si>
    <t>3.2.3.工程預備費</t>
    <phoneticPr fontId="1" type="noConversion"/>
  </si>
  <si>
    <t>3.2.4.物價調整費</t>
    <phoneticPr fontId="1" type="noConversion"/>
  </si>
  <si>
    <r>
      <t>1.本電子試算表使用前，須先填寫本表中「總樓地板需求面積(m</t>
    </r>
    <r>
      <rPr>
        <b/>
        <vertAlign val="superscript"/>
        <sz val="18"/>
        <color rgb="FFFF0000"/>
        <rFont val="標楷體"/>
        <family val="4"/>
        <charset val="136"/>
      </rPr>
      <t>2</t>
    </r>
    <r>
      <rPr>
        <b/>
        <sz val="18"/>
        <color rgb="FFFF0000"/>
        <rFont val="標楷體"/>
        <family val="4"/>
        <charset val="136"/>
      </rPr>
      <t>)」及「單位面積造價(元/m</t>
    </r>
    <r>
      <rPr>
        <b/>
        <vertAlign val="superscript"/>
        <sz val="18"/>
        <color rgb="FFFF0000"/>
        <rFont val="標楷體"/>
        <family val="4"/>
        <charset val="136"/>
      </rPr>
      <t>2</t>
    </r>
    <r>
      <rPr>
        <b/>
        <sz val="18"/>
        <color rgb="FFFF0000"/>
        <rFont val="標楷體"/>
        <family val="4"/>
        <charset val="136"/>
      </rPr>
      <t>」)。
2.本表僅適用113年度(含)以後之編列基準。</t>
    </r>
    <phoneticPr fontId="1" type="noConversion"/>
  </si>
  <si>
    <t>=</t>
    <phoneticPr fontId="1" type="noConversion"/>
  </si>
  <si>
    <t xml:space="preserve">3.2.1.1.直接工程成本= </t>
    <phoneticPr fontId="1" type="noConversion"/>
  </si>
  <si>
    <t>×</t>
    <phoneticPr fontId="1" type="noConversion"/>
  </si>
  <si>
    <t>+</t>
    <phoneticPr fontId="1" type="noConversion"/>
  </si>
  <si>
    <t>3.工程經費(元)</t>
    <phoneticPr fontId="1" type="noConversion"/>
  </si>
  <si>
    <t>專案研析項目費用(元)</t>
    <phoneticPr fontId="1" type="noConversion"/>
  </si>
  <si>
    <t>物調係數b(%)</t>
    <phoneticPr fontId="1" type="noConversion"/>
  </si>
  <si>
    <r>
      <t>單位面積造價(元/m</t>
    </r>
    <r>
      <rPr>
        <vertAlign val="superscript"/>
        <sz val="14"/>
        <color rgb="FFFF0000"/>
        <rFont val="標楷體"/>
        <family val="4"/>
        <charset val="136"/>
      </rPr>
      <t>2</t>
    </r>
    <r>
      <rPr>
        <sz val="14"/>
        <color rgb="FFFF0000"/>
        <rFont val="標楷體"/>
        <family val="4"/>
        <charset val="136"/>
      </rPr>
      <t>)</t>
    </r>
    <phoneticPr fontId="1" type="noConversion"/>
  </si>
  <si>
    <r>
      <t>總樓地板需求面積(m</t>
    </r>
    <r>
      <rPr>
        <vertAlign val="superscript"/>
        <sz val="14"/>
        <color rgb="FFFF0000"/>
        <rFont val="標楷體"/>
        <family val="4"/>
        <charset val="136"/>
      </rPr>
      <t>2</t>
    </r>
    <r>
      <rPr>
        <sz val="14"/>
        <color rgb="FFFF0000"/>
        <rFont val="標楷體"/>
        <family val="4"/>
        <charset val="136"/>
      </rPr>
      <t>)</t>
    </r>
    <phoneticPr fontId="1" type="noConversion"/>
  </si>
  <si>
    <t>元</t>
  </si>
  <si>
    <t>3.4.施工期間利息</t>
  </si>
  <si>
    <t>4.利息</t>
  </si>
  <si>
    <t>5.營運及維修成本</t>
  </si>
  <si>
    <t>1.規劃階段作業費用(含可行性評估及綜合規劃)</t>
    <phoneticPr fontId="1" type="noConversion"/>
  </si>
  <si>
    <t>2.用地取得及拆遷補償費</t>
    <phoneticPr fontId="1" type="noConversion"/>
  </si>
  <si>
    <t>3.2.1.1-B直接工程費(專案研析項目)</t>
    <phoneticPr fontId="1" type="noConversion"/>
  </si>
  <si>
    <r>
      <t>3.2.1.1-C直接工程費(地區係數)</t>
    </r>
    <r>
      <rPr>
        <b/>
        <sz val="18"/>
        <color rgb="FFFF0000"/>
        <rFont val="標楷體"/>
        <family val="4"/>
        <charset val="136"/>
      </rPr>
      <t>(請於下方下拉式選單，選擇地區)</t>
    </r>
    <phoneticPr fontId="1" type="noConversion"/>
  </si>
  <si>
    <t>3.3.其他費用</t>
    <phoneticPr fontId="1" type="noConversion"/>
  </si>
  <si>
    <t>計畫成本</t>
  </si>
  <si>
    <t>=</t>
  </si>
  <si>
    <t>間接成本比率(%)</t>
    <phoneticPr fontId="1" type="noConversion"/>
  </si>
  <si>
    <t>〕×(</t>
    <phoneticPr fontId="1" type="noConversion"/>
  </si>
  <si>
    <t>=［</t>
    <phoneticPr fontId="1" type="noConversion"/>
  </si>
  <si>
    <t>)</t>
    <phoneticPr fontId="1" type="noConversion"/>
  </si>
  <si>
    <t>×(</t>
    <phoneticPr fontId="1" type="noConversion"/>
  </si>
  <si>
    <t>工程預備費比率(%)</t>
  </si>
  <si>
    <t>工程預備費比率加計=</t>
  </si>
  <si>
    <t>小計(工程預備費比率)=</t>
  </si>
  <si>
    <t>①本島平地原住民區(地區係數加成上限10%)</t>
    <phoneticPr fontId="1" type="noConversion"/>
  </si>
  <si>
    <t>②本島山地原住民區(地區係數加成上限12%)</t>
    <phoneticPr fontId="1" type="noConversion"/>
  </si>
  <si>
    <t>③離島地區(地區係數加成上限30%)</t>
    <phoneticPr fontId="1" type="noConversion"/>
  </si>
  <si>
    <t>④特殊需求，機關敘明理由提供佐證資料填列(如離島中離島地區、偏遠地區···)</t>
    <phoneticPr fontId="1" type="noConversion"/>
  </si>
  <si>
    <t>附表4-2一般辦公室翻修計畫成本概算表</t>
    <phoneticPr fontId="1" type="noConversion"/>
  </si>
  <si>
    <t>依據附件第三點(十)，個案工程若有此項目，機關得外加增列</t>
    <phoneticPr fontId="1" type="noConversion"/>
  </si>
  <si>
    <t>依據附件第三點(七)</t>
    <phoneticPr fontId="1" type="noConversion"/>
  </si>
  <si>
    <t>依據附件第三點(六)及(九)</t>
    <phoneticPr fontId="1" type="noConversion"/>
  </si>
</sst>
</file>

<file path=xl/styles.xml><?xml version="1.0" encoding="utf-8"?>
<styleSheet xmlns="http://schemas.openxmlformats.org/spreadsheetml/2006/main">
  <numFmts count="10">
    <numFmt numFmtId="43" formatCode="_-* #,##0.00_-;\-* #,##0.00_-;_-* &quot;-&quot;??_-;_-@_-"/>
    <numFmt numFmtId="176" formatCode="#,##0_ ;[Red]\-#,##0\ "/>
    <numFmt numFmtId="177" formatCode="0_ ;[Red]\-0\ "/>
    <numFmt numFmtId="178" formatCode="_-* #,##0_-;\-* #,##0_-;_-* &quot;-&quot;??_-;_-@_-"/>
    <numFmt numFmtId="179" formatCode="0.00_ "/>
    <numFmt numFmtId="180" formatCode="#,##0.00_ ;[Red]\-#,##0.00\ "/>
    <numFmt numFmtId="181" formatCode="#,##0.000_ ;[Red]\-#,##0.000\ "/>
    <numFmt numFmtId="182" formatCode="0.0_ "/>
    <numFmt numFmtId="183" formatCode="#,##0.0_ ;[Red]\-#,##0.0\ "/>
    <numFmt numFmtId="184" formatCode="0.0%"/>
  </numFmts>
  <fonts count="30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rgb="FF000000"/>
      <name val="標楷體"/>
      <family val="4"/>
      <charset val="136"/>
    </font>
    <font>
      <b/>
      <sz val="12"/>
      <color rgb="FF000000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6"/>
      <color theme="1"/>
      <name val="標楷體"/>
      <family val="4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sz val="12"/>
      <color theme="1"/>
      <name val="新細明體"/>
      <family val="2"/>
      <charset val="136"/>
      <scheme val="minor"/>
    </font>
    <font>
      <sz val="10"/>
      <color rgb="FF000000"/>
      <name val="標楷體"/>
      <family val="4"/>
      <charset val="136"/>
    </font>
    <font>
      <sz val="14"/>
      <color theme="1"/>
      <name val="標楷體"/>
      <family val="4"/>
      <charset val="136"/>
    </font>
    <font>
      <sz val="14"/>
      <color rgb="FF000000"/>
      <name val="標楷體"/>
      <family val="4"/>
      <charset val="136"/>
    </font>
    <font>
      <b/>
      <sz val="14"/>
      <color rgb="FFFF0000"/>
      <name val="標楷體"/>
      <family val="4"/>
      <charset val="136"/>
    </font>
    <font>
      <sz val="14"/>
      <name val="標楷體"/>
      <family val="4"/>
      <charset val="136"/>
    </font>
    <font>
      <sz val="18"/>
      <color rgb="FF000000"/>
      <name val="標楷體"/>
      <family val="4"/>
      <charset val="136"/>
    </font>
    <font>
      <sz val="18"/>
      <color theme="1"/>
      <name val="標楷體"/>
      <family val="4"/>
      <charset val="136"/>
    </font>
    <font>
      <sz val="18"/>
      <name val="標楷體"/>
      <family val="4"/>
      <charset val="136"/>
    </font>
    <font>
      <b/>
      <sz val="20"/>
      <color theme="1"/>
      <name val="標楷體"/>
      <family val="4"/>
      <charset val="136"/>
    </font>
    <font>
      <sz val="16"/>
      <name val="標楷體"/>
      <family val="4"/>
      <charset val="136"/>
    </font>
    <font>
      <u/>
      <sz val="14"/>
      <name val="標楷體"/>
      <family val="4"/>
      <charset val="136"/>
    </font>
    <font>
      <b/>
      <sz val="18"/>
      <color rgb="FF000000"/>
      <name val="標楷體"/>
      <family val="4"/>
      <charset val="136"/>
    </font>
    <font>
      <b/>
      <sz val="18"/>
      <name val="標楷體"/>
      <family val="4"/>
      <charset val="136"/>
    </font>
    <font>
      <vertAlign val="superscript"/>
      <sz val="14"/>
      <name val="標楷體"/>
      <family val="4"/>
      <charset val="136"/>
    </font>
    <font>
      <sz val="14"/>
      <color rgb="FFFF0000"/>
      <name val="標楷體"/>
      <family val="4"/>
      <charset val="136"/>
    </font>
    <font>
      <b/>
      <sz val="18"/>
      <color rgb="FFFF0000"/>
      <name val="標楷體"/>
      <family val="4"/>
      <charset val="136"/>
    </font>
    <font>
      <b/>
      <vertAlign val="superscript"/>
      <sz val="18"/>
      <color rgb="FFFF0000"/>
      <name val="標楷體"/>
      <family val="4"/>
      <charset val="136"/>
    </font>
    <font>
      <b/>
      <sz val="20"/>
      <name val="標楷體"/>
      <family val="4"/>
      <charset val="136"/>
    </font>
    <font>
      <b/>
      <sz val="14"/>
      <name val="標楷體"/>
      <family val="4"/>
      <charset val="136"/>
    </font>
    <font>
      <vertAlign val="superscript"/>
      <sz val="14"/>
      <color rgb="FFFF0000"/>
      <name val="標楷體"/>
      <family val="4"/>
      <charset val="136"/>
    </font>
  </fonts>
  <fills count="12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FF000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</cellStyleXfs>
  <cellXfs count="284">
    <xf numFmtId="0" fontId="0" fillId="0" borderId="0" xfId="0">
      <alignment vertical="center"/>
    </xf>
    <xf numFmtId="0" fontId="5" fillId="0" borderId="0" xfId="0" applyFont="1" applyProtection="1">
      <alignment vertical="center"/>
      <protection locked="0"/>
    </xf>
    <xf numFmtId="177" fontId="5" fillId="0" borderId="0" xfId="0" applyNumberFormat="1" applyFo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179" fontId="7" fillId="0" borderId="0" xfId="0" applyNumberFormat="1" applyFont="1" applyProtection="1">
      <alignment vertical="center"/>
      <protection locked="0"/>
    </xf>
    <xf numFmtId="176" fontId="11" fillId="3" borderId="12" xfId="0" quotePrefix="1" applyNumberFormat="1" applyFont="1" applyFill="1" applyBorder="1" applyAlignment="1">
      <alignment horizontal="center" vertical="center" wrapText="1"/>
    </xf>
    <xf numFmtId="0" fontId="12" fillId="3" borderId="5" xfId="0" quotePrefix="1" applyFont="1" applyFill="1" applyBorder="1" applyAlignment="1">
      <alignment horizontal="center" vertical="center" wrapText="1"/>
    </xf>
    <xf numFmtId="0" fontId="16" fillId="0" borderId="0" xfId="0" applyFont="1" applyProtection="1">
      <alignment vertical="center"/>
      <protection locked="0"/>
    </xf>
    <xf numFmtId="179" fontId="11" fillId="3" borderId="12" xfId="0" applyNumberFormat="1" applyFont="1" applyFill="1" applyBorder="1" applyAlignment="1">
      <alignment horizontal="center" vertical="center" wrapText="1"/>
    </xf>
    <xf numFmtId="176" fontId="11" fillId="3" borderId="3" xfId="0" applyNumberFormat="1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10" fontId="11" fillId="3" borderId="12" xfId="0" applyNumberFormat="1" applyFont="1" applyFill="1" applyBorder="1" applyAlignment="1">
      <alignment horizontal="center" vertical="center"/>
    </xf>
    <xf numFmtId="178" fontId="11" fillId="3" borderId="12" xfId="1" applyNumberFormat="1" applyFont="1" applyFill="1" applyBorder="1" applyAlignment="1" applyProtection="1">
      <alignment vertical="center"/>
    </xf>
    <xf numFmtId="176" fontId="11" fillId="3" borderId="12" xfId="0" quotePrefix="1" applyNumberFormat="1" applyFont="1" applyFill="1" applyBorder="1" applyAlignment="1">
      <alignment horizontal="right" vertical="center" wrapText="1"/>
    </xf>
    <xf numFmtId="0" fontId="7" fillId="0" borderId="0" xfId="0" applyFont="1" applyAlignment="1" applyProtection="1">
      <alignment horizontal="right" vertical="center"/>
      <protection locked="0"/>
    </xf>
    <xf numFmtId="177" fontId="11" fillId="0" borderId="0" xfId="0" applyNumberFormat="1" applyFont="1" applyProtection="1">
      <alignment vertical="center"/>
      <protection locked="0"/>
    </xf>
    <xf numFmtId="0" fontId="11" fillId="0" borderId="0" xfId="0" applyFont="1" applyProtection="1">
      <alignment vertical="center"/>
      <protection locked="0"/>
    </xf>
    <xf numFmtId="0" fontId="11" fillId="2" borderId="7" xfId="0" applyFont="1" applyFill="1" applyBorder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176" fontId="16" fillId="0" borderId="0" xfId="0" applyNumberFormat="1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7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14" fillId="0" borderId="0" xfId="0" applyFont="1" applyAlignment="1" applyProtection="1">
      <alignment horizontal="justify" vertical="center" wrapText="1"/>
      <protection locked="0"/>
    </xf>
    <xf numFmtId="0" fontId="6" fillId="0" borderId="0" xfId="0" applyFont="1" applyAlignment="1" applyProtection="1">
      <alignment horizontal="center" vertical="center"/>
      <protection locked="0" hidden="1"/>
    </xf>
    <xf numFmtId="0" fontId="5" fillId="0" borderId="0" xfId="0" applyFont="1" applyProtection="1">
      <alignment vertical="center"/>
      <protection locked="0" hidden="1"/>
    </xf>
    <xf numFmtId="177" fontId="5" fillId="0" borderId="0" xfId="0" applyNumberFormat="1" applyFont="1" applyProtection="1">
      <alignment vertical="center"/>
      <protection locked="0" hidden="1"/>
    </xf>
    <xf numFmtId="0" fontId="4" fillId="0" borderId="0" xfId="0" applyFont="1" applyAlignment="1" applyProtection="1">
      <alignment horizontal="center" vertical="center"/>
      <protection locked="0" hidden="1"/>
    </xf>
    <xf numFmtId="176" fontId="16" fillId="0" borderId="0" xfId="0" applyNumberFormat="1" applyFont="1" applyAlignment="1" applyProtection="1">
      <alignment horizontal="center" vertical="center"/>
      <protection locked="0" hidden="1"/>
    </xf>
    <xf numFmtId="0" fontId="15" fillId="0" borderId="0" xfId="0" applyFont="1" applyAlignment="1" applyProtection="1">
      <alignment horizontal="center" vertical="center" wrapText="1"/>
      <protection locked="0" hidden="1"/>
    </xf>
    <xf numFmtId="0" fontId="16" fillId="0" borderId="0" xfId="0" applyFont="1" applyProtection="1">
      <alignment vertical="center"/>
      <protection locked="0" hidden="1"/>
    </xf>
    <xf numFmtId="177" fontId="16" fillId="0" borderId="0" xfId="0" applyNumberFormat="1" applyFont="1" applyProtection="1">
      <alignment vertical="center"/>
      <protection locked="0" hidden="1"/>
    </xf>
    <xf numFmtId="0" fontId="14" fillId="0" borderId="0" xfId="0" applyFont="1" applyAlignment="1" applyProtection="1">
      <alignment vertical="center" wrapText="1"/>
      <protection locked="0" hidden="1"/>
    </xf>
    <xf numFmtId="0" fontId="2" fillId="0" borderId="0" xfId="0" applyFont="1" applyAlignment="1" applyProtection="1">
      <alignment horizontal="center" vertical="center" wrapText="1"/>
      <protection locked="0" hidden="1"/>
    </xf>
    <xf numFmtId="0" fontId="7" fillId="0" borderId="0" xfId="0" applyFont="1" applyAlignment="1" applyProtection="1">
      <alignment horizontal="center" vertical="center"/>
      <protection locked="0" hidden="1"/>
    </xf>
    <xf numFmtId="0" fontId="5" fillId="0" borderId="0" xfId="0" applyFont="1" applyAlignment="1" applyProtection="1">
      <alignment horizontal="center" vertical="center"/>
      <protection locked="0" hidden="1"/>
    </xf>
    <xf numFmtId="0" fontId="5" fillId="0" borderId="1" xfId="0" applyFont="1" applyBorder="1" applyAlignment="1" applyProtection="1">
      <alignment horizontal="center" vertical="center"/>
      <protection locked="0" hidden="1"/>
    </xf>
    <xf numFmtId="0" fontId="5" fillId="0" borderId="1" xfId="0" applyFont="1" applyBorder="1" applyProtection="1">
      <alignment vertical="center"/>
      <protection locked="0" hidden="1"/>
    </xf>
    <xf numFmtId="177" fontId="5" fillId="0" borderId="1" xfId="0" applyNumberFormat="1" applyFont="1" applyBorder="1" applyAlignment="1" applyProtection="1">
      <alignment horizontal="center" vertical="center"/>
      <protection locked="0" hidden="1"/>
    </xf>
    <xf numFmtId="177" fontId="5" fillId="0" borderId="1" xfId="0" applyNumberFormat="1" applyFont="1" applyBorder="1" applyAlignment="1" applyProtection="1">
      <alignment horizontal="center" vertical="center" wrapText="1"/>
      <protection locked="0" hidden="1"/>
    </xf>
    <xf numFmtId="176" fontId="6" fillId="0" borderId="1" xfId="0" applyNumberFormat="1" applyFont="1" applyBorder="1" applyAlignment="1" applyProtection="1">
      <alignment horizontal="center" vertical="center"/>
      <protection locked="0" hidden="1"/>
    </xf>
    <xf numFmtId="0" fontId="8" fillId="0" borderId="0" xfId="0" applyFont="1" applyAlignment="1" applyProtection="1">
      <alignment horizontal="left" vertical="center" wrapText="1"/>
      <protection locked="0" hidden="1"/>
    </xf>
    <xf numFmtId="0" fontId="3" fillId="0" borderId="0" xfId="0" applyFont="1" applyAlignment="1" applyProtection="1">
      <alignment horizontal="left" vertical="center" wrapText="1"/>
      <protection locked="0" hidden="1"/>
    </xf>
    <xf numFmtId="0" fontId="2" fillId="0" borderId="1" xfId="0" applyFont="1" applyBorder="1" applyAlignment="1" applyProtection="1">
      <alignment horizontal="center" vertical="center" wrapText="1"/>
      <protection locked="0" hidden="1"/>
    </xf>
    <xf numFmtId="176" fontId="5" fillId="0" borderId="1" xfId="0" applyNumberFormat="1" applyFont="1" applyBorder="1" applyAlignment="1" applyProtection="1">
      <alignment horizontal="center" vertical="center"/>
      <protection locked="0" hidden="1"/>
    </xf>
    <xf numFmtId="0" fontId="7" fillId="0" borderId="0" xfId="0" applyFont="1" applyProtection="1">
      <alignment vertical="center"/>
      <protection locked="0" hidden="1"/>
    </xf>
    <xf numFmtId="0" fontId="14" fillId="0" borderId="0" xfId="0" applyFont="1" applyAlignment="1" applyProtection="1">
      <alignment horizontal="justify" vertical="center" wrapText="1"/>
      <protection locked="0" hidden="1"/>
    </xf>
    <xf numFmtId="177" fontId="11" fillId="0" borderId="0" xfId="0" applyNumberFormat="1" applyFont="1" applyProtection="1">
      <alignment vertical="center"/>
      <protection locked="0" hidden="1"/>
    </xf>
    <xf numFmtId="0" fontId="11" fillId="0" borderId="0" xfId="0" applyFont="1" applyProtection="1">
      <alignment vertical="center"/>
      <protection locked="0" hidden="1"/>
    </xf>
    <xf numFmtId="0" fontId="12" fillId="0" borderId="0" xfId="0" applyFont="1" applyAlignment="1" applyProtection="1">
      <alignment horizontal="center" vertical="center" wrapText="1"/>
      <protection locked="0" hidden="1"/>
    </xf>
    <xf numFmtId="176" fontId="11" fillId="0" borderId="0" xfId="0" applyNumberFormat="1" applyFont="1" applyAlignment="1" applyProtection="1">
      <alignment horizontal="center" vertical="center"/>
      <protection locked="0" hidden="1"/>
    </xf>
    <xf numFmtId="177" fontId="11" fillId="0" borderId="0" xfId="0" applyNumberFormat="1" applyFont="1" applyAlignment="1" applyProtection="1">
      <alignment horizontal="center" vertical="center"/>
      <protection locked="0" hidden="1"/>
    </xf>
    <xf numFmtId="184" fontId="14" fillId="3" borderId="12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176" fontId="11" fillId="3" borderId="12" xfId="0" applyNumberFormat="1" applyFont="1" applyFill="1" applyBorder="1" applyAlignment="1">
      <alignment horizontal="center" vertical="center"/>
    </xf>
    <xf numFmtId="0" fontId="14" fillId="4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14" fillId="4" borderId="0" xfId="0" applyFont="1" applyFill="1" applyAlignment="1">
      <alignment horizontal="left" vertical="top" wrapText="1"/>
    </xf>
    <xf numFmtId="0" fontId="22" fillId="6" borderId="10" xfId="0" applyFont="1" applyFill="1" applyBorder="1" applyAlignment="1">
      <alignment horizontal="left" vertical="center" wrapText="1"/>
    </xf>
    <xf numFmtId="0" fontId="22" fillId="6" borderId="11" xfId="0" applyFont="1" applyFill="1" applyBorder="1" applyAlignment="1">
      <alignment horizontal="left" vertical="center" wrapText="1"/>
    </xf>
    <xf numFmtId="184" fontId="14" fillId="3" borderId="12" xfId="0" applyNumberFormat="1" applyFont="1" applyFill="1" applyBorder="1" applyAlignment="1">
      <alignment vertical="center" wrapText="1"/>
    </xf>
    <xf numFmtId="0" fontId="14" fillId="4" borderId="7" xfId="0" applyFont="1" applyFill="1" applyBorder="1" applyAlignment="1">
      <alignment horizontal="center" vertical="center" wrapText="1"/>
    </xf>
    <xf numFmtId="176" fontId="11" fillId="3" borderId="0" xfId="0" applyNumberFormat="1" applyFont="1" applyFill="1" applyAlignment="1">
      <alignment horizontal="center" vertical="center"/>
    </xf>
    <xf numFmtId="0" fontId="14" fillId="2" borderId="0" xfId="0" applyFont="1" applyFill="1" applyAlignment="1" applyProtection="1">
      <alignment horizontal="right" vertical="center"/>
      <protection locked="0"/>
    </xf>
    <xf numFmtId="10" fontId="11" fillId="3" borderId="12" xfId="1" applyNumberFormat="1" applyFont="1" applyFill="1" applyBorder="1" applyAlignment="1" applyProtection="1">
      <alignment horizontal="center" vertical="center"/>
    </xf>
    <xf numFmtId="0" fontId="25" fillId="0" borderId="0" xfId="0" applyFont="1">
      <alignment vertical="center"/>
    </xf>
    <xf numFmtId="0" fontId="17" fillId="0" borderId="0" xfId="0" applyFont="1" applyAlignment="1">
      <alignment horizontal="center" vertical="center" wrapText="1"/>
    </xf>
    <xf numFmtId="0" fontId="17" fillId="4" borderId="0" xfId="0" applyFont="1" applyFill="1" applyAlignment="1">
      <alignment horizontal="left" vertical="center"/>
    </xf>
    <xf numFmtId="0" fontId="22" fillId="6" borderId="0" xfId="0" applyFont="1" applyFill="1" applyAlignment="1">
      <alignment horizontal="left" vertical="center" wrapText="1"/>
    </xf>
    <xf numFmtId="0" fontId="22" fillId="4" borderId="0" xfId="0" applyFont="1" applyFill="1" applyAlignment="1">
      <alignment horizontal="left" vertical="center" wrapText="1"/>
    </xf>
    <xf numFmtId="176" fontId="11" fillId="7" borderId="16" xfId="0" applyNumberFormat="1" applyFont="1" applyFill="1" applyBorder="1" applyAlignment="1" applyProtection="1">
      <alignment horizontal="center" vertical="center"/>
      <protection locked="0"/>
    </xf>
    <xf numFmtId="0" fontId="11" fillId="3" borderId="12" xfId="0" applyFont="1" applyFill="1" applyBorder="1" applyProtection="1">
      <alignment vertical="center"/>
      <protection locked="0"/>
    </xf>
    <xf numFmtId="0" fontId="12" fillId="0" borderId="4" xfId="0" applyFont="1" applyBorder="1" applyAlignment="1" applyProtection="1">
      <alignment horizontal="center" vertical="center" wrapText="1"/>
      <protection locked="0" hidden="1"/>
    </xf>
    <xf numFmtId="176" fontId="11" fillId="0" borderId="4" xfId="0" applyNumberFormat="1" applyFont="1" applyBorder="1" applyAlignment="1" applyProtection="1">
      <alignment horizontal="center" vertical="center"/>
      <protection locked="0" hidden="1"/>
    </xf>
    <xf numFmtId="177" fontId="11" fillId="0" borderId="4" xfId="0" applyNumberFormat="1" applyFont="1" applyBorder="1" applyAlignment="1" applyProtection="1">
      <alignment horizontal="center" vertical="center"/>
      <protection locked="0" hidden="1"/>
    </xf>
    <xf numFmtId="179" fontId="14" fillId="2" borderId="0" xfId="0" applyNumberFormat="1" applyFont="1" applyFill="1" applyAlignment="1" applyProtection="1">
      <alignment horizontal="right" vertical="center"/>
      <protection locked="0"/>
    </xf>
    <xf numFmtId="0" fontId="14" fillId="4" borderId="0" xfId="0" applyFont="1" applyFill="1" applyAlignment="1" applyProtection="1">
      <alignment horizontal="center" vertical="center"/>
      <protection locked="0"/>
    </xf>
    <xf numFmtId="182" fontId="14" fillId="4" borderId="7" xfId="0" applyNumberFormat="1" applyFont="1" applyFill="1" applyBorder="1" applyAlignment="1">
      <alignment vertical="center" wrapText="1"/>
    </xf>
    <xf numFmtId="0" fontId="15" fillId="0" borderId="5" xfId="0" applyFont="1" applyBorder="1" applyAlignment="1">
      <alignment horizontal="center" vertical="center" wrapText="1"/>
    </xf>
    <xf numFmtId="0" fontId="22" fillId="9" borderId="12" xfId="0" applyFont="1" applyFill="1" applyBorder="1" applyAlignment="1">
      <alignment horizontal="center" vertical="center" wrapText="1"/>
    </xf>
    <xf numFmtId="176" fontId="14" fillId="3" borderId="7" xfId="0" applyNumberFormat="1" applyFont="1" applyFill="1" applyBorder="1" applyAlignment="1">
      <alignment horizontal="center" vertical="center" wrapText="1"/>
    </xf>
    <xf numFmtId="176" fontId="14" fillId="3" borderId="0" xfId="0" applyNumberFormat="1" applyFont="1" applyFill="1" applyAlignment="1">
      <alignment horizontal="center" vertical="center"/>
    </xf>
    <xf numFmtId="176" fontId="19" fillId="0" borderId="0" xfId="0" applyNumberFormat="1" applyFont="1" applyAlignment="1">
      <alignment horizontal="center" vertical="center"/>
    </xf>
    <xf numFmtId="0" fontId="19" fillId="0" borderId="0" xfId="0" applyFont="1" applyAlignment="1" applyProtection="1">
      <alignment vertical="center" wrapText="1"/>
      <protection locked="0"/>
    </xf>
    <xf numFmtId="176" fontId="19" fillId="0" borderId="0" xfId="0" applyNumberFormat="1" applyFont="1" applyAlignment="1" applyProtection="1">
      <alignment horizontal="center" vertical="center"/>
      <protection locked="0" hidden="1"/>
    </xf>
    <xf numFmtId="0" fontId="19" fillId="0" borderId="0" xfId="0" applyFont="1" applyAlignment="1" applyProtection="1">
      <alignment horizontal="center" vertical="center" wrapText="1"/>
      <protection locked="0" hidden="1"/>
    </xf>
    <xf numFmtId="0" fontId="19" fillId="0" borderId="0" xfId="0" applyFont="1" applyAlignment="1" applyProtection="1">
      <alignment vertical="center" wrapText="1"/>
      <protection locked="0" hidden="1"/>
    </xf>
    <xf numFmtId="177" fontId="19" fillId="0" borderId="0" xfId="0" applyNumberFormat="1" applyFont="1" applyAlignment="1" applyProtection="1">
      <alignment vertical="center" wrapText="1"/>
      <protection locked="0" hidden="1"/>
    </xf>
    <xf numFmtId="176" fontId="24" fillId="3" borderId="7" xfId="0" applyNumberFormat="1" applyFont="1" applyFill="1" applyBorder="1" applyAlignment="1">
      <alignment horizontal="center" vertical="center" wrapText="1"/>
    </xf>
    <xf numFmtId="176" fontId="14" fillId="3" borderId="6" xfId="0" quotePrefix="1" applyNumberFormat="1" applyFont="1" applyFill="1" applyBorder="1" applyAlignment="1">
      <alignment horizontal="center" vertical="center" wrapText="1"/>
    </xf>
    <xf numFmtId="176" fontId="14" fillId="3" borderId="7" xfId="0" quotePrefix="1" applyNumberFormat="1" applyFont="1" applyFill="1" applyBorder="1" applyAlignment="1">
      <alignment horizontal="center" vertical="center" wrapText="1"/>
    </xf>
    <xf numFmtId="179" fontId="14" fillId="3" borderId="7" xfId="0" applyNumberFormat="1" applyFont="1" applyFill="1" applyBorder="1" applyAlignment="1">
      <alignment horizontal="center" vertical="center" wrapText="1"/>
    </xf>
    <xf numFmtId="176" fontId="14" fillId="3" borderId="7" xfId="0" applyNumberFormat="1" applyFont="1" applyFill="1" applyBorder="1" applyAlignment="1">
      <alignment horizontal="right" vertical="center"/>
    </xf>
    <xf numFmtId="176" fontId="14" fillId="3" borderId="7" xfId="0" quotePrefix="1" applyNumberFormat="1" applyFont="1" applyFill="1" applyBorder="1" applyAlignment="1">
      <alignment horizontal="right" vertical="center" wrapText="1"/>
    </xf>
    <xf numFmtId="176" fontId="14" fillId="3" borderId="7" xfId="0" applyNumberFormat="1" applyFont="1" applyFill="1" applyBorder="1" applyAlignment="1">
      <alignment horizontal="center" vertical="center"/>
    </xf>
    <xf numFmtId="0" fontId="14" fillId="3" borderId="7" xfId="0" applyFont="1" applyFill="1" applyBorder="1" applyAlignment="1" applyProtection="1">
      <alignment vertical="center" wrapText="1"/>
      <protection locked="0"/>
    </xf>
    <xf numFmtId="176" fontId="14" fillId="3" borderId="8" xfId="0" applyNumberFormat="1" applyFont="1" applyFill="1" applyBorder="1" applyAlignment="1">
      <alignment horizontal="center" vertical="center"/>
    </xf>
    <xf numFmtId="176" fontId="14" fillId="3" borderId="7" xfId="0" applyNumberFormat="1" applyFont="1" applyFill="1" applyBorder="1" applyAlignment="1">
      <alignment vertical="center" wrapText="1"/>
    </xf>
    <xf numFmtId="0" fontId="22" fillId="10" borderId="3" xfId="0" applyFont="1" applyFill="1" applyBorder="1" applyAlignment="1">
      <alignment vertical="center" wrapText="1"/>
    </xf>
    <xf numFmtId="0" fontId="5" fillId="0" borderId="0" xfId="0" applyFont="1" applyProtection="1">
      <alignment vertical="center"/>
      <protection locked="0"/>
    </xf>
    <xf numFmtId="0" fontId="16" fillId="0" borderId="0" xfId="0" applyFont="1" applyProtection="1">
      <alignment vertical="center"/>
      <protection locked="0"/>
    </xf>
    <xf numFmtId="176" fontId="16" fillId="0" borderId="0" xfId="0" applyNumberFormat="1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5" fillId="0" borderId="0" xfId="0" applyFont="1" applyProtection="1">
      <alignment vertical="center"/>
      <protection locked="0" hidden="1"/>
    </xf>
    <xf numFmtId="177" fontId="5" fillId="0" borderId="0" xfId="0" applyNumberFormat="1" applyFont="1" applyProtection="1">
      <alignment vertical="center"/>
      <protection locked="0" hidden="1"/>
    </xf>
    <xf numFmtId="176" fontId="16" fillId="0" borderId="0" xfId="0" applyNumberFormat="1" applyFont="1" applyAlignment="1" applyProtection="1">
      <alignment horizontal="center" vertical="center"/>
      <protection locked="0" hidden="1"/>
    </xf>
    <xf numFmtId="0" fontId="15" fillId="0" borderId="0" xfId="0" applyFont="1" applyAlignment="1" applyProtection="1">
      <alignment horizontal="center" vertical="center" wrapText="1"/>
      <protection locked="0" hidden="1"/>
    </xf>
    <xf numFmtId="0" fontId="16" fillId="0" borderId="0" xfId="0" applyFont="1" applyProtection="1">
      <alignment vertical="center"/>
      <protection locked="0" hidden="1"/>
    </xf>
    <xf numFmtId="177" fontId="16" fillId="0" borderId="0" xfId="0" applyNumberFormat="1" applyFont="1" applyProtection="1">
      <alignment vertical="center"/>
      <protection locked="0" hidden="1"/>
    </xf>
    <xf numFmtId="0" fontId="14" fillId="0" borderId="0" xfId="0" applyFont="1" applyAlignment="1" applyProtection="1">
      <alignment vertical="center" wrapText="1"/>
      <protection locked="0" hidden="1"/>
    </xf>
    <xf numFmtId="0" fontId="2" fillId="0" borderId="0" xfId="0" applyFont="1" applyAlignment="1" applyProtection="1">
      <alignment horizontal="center" vertical="center" wrapText="1"/>
      <protection locked="0" hidden="1"/>
    </xf>
    <xf numFmtId="176" fontId="11" fillId="3" borderId="0" xfId="0" applyNumberFormat="1" applyFont="1" applyFill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22" fillId="10" borderId="3" xfId="0" applyFont="1" applyFill="1" applyBorder="1" applyAlignment="1">
      <alignment vertical="center" wrapText="1"/>
    </xf>
    <xf numFmtId="0" fontId="22" fillId="3" borderId="12" xfId="0" applyFont="1" applyFill="1" applyBorder="1" applyAlignment="1">
      <alignment vertical="center" wrapText="1"/>
    </xf>
    <xf numFmtId="0" fontId="22" fillId="3" borderId="12" xfId="0" applyFont="1" applyFill="1" applyBorder="1" applyAlignment="1">
      <alignment horizontal="center" vertical="center" wrapText="1"/>
    </xf>
    <xf numFmtId="9" fontId="11" fillId="3" borderId="12" xfId="1" applyNumberFormat="1" applyFont="1" applyFill="1" applyBorder="1" applyAlignment="1" applyProtection="1">
      <alignment horizontal="center" vertical="center"/>
    </xf>
    <xf numFmtId="176" fontId="14" fillId="3" borderId="2" xfId="0" quotePrefix="1" applyNumberFormat="1" applyFont="1" applyFill="1" applyBorder="1" applyAlignment="1">
      <alignment horizontal="center" vertical="center" wrapText="1"/>
    </xf>
    <xf numFmtId="176" fontId="14" fillId="3" borderId="12" xfId="0" applyNumberFormat="1" applyFont="1" applyFill="1" applyBorder="1" applyAlignment="1">
      <alignment horizontal="right" vertical="center"/>
    </xf>
    <xf numFmtId="0" fontId="22" fillId="4" borderId="6" xfId="0" applyFont="1" applyFill="1" applyBorder="1" applyAlignment="1">
      <alignment horizontal="center" vertical="center" wrapText="1"/>
    </xf>
    <xf numFmtId="0" fontId="22" fillId="4" borderId="7" xfId="0" applyFont="1" applyFill="1" applyBorder="1" applyAlignment="1">
      <alignment horizontal="center" vertical="center" wrapText="1"/>
    </xf>
    <xf numFmtId="0" fontId="22" fillId="4" borderId="8" xfId="0" applyFont="1" applyFill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22" fillId="4" borderId="0" xfId="0" applyFont="1" applyFill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9" xfId="0" applyFont="1" applyFill="1" applyBorder="1" applyAlignment="1">
      <alignment horizontal="center" vertical="center" wrapText="1"/>
    </xf>
    <xf numFmtId="0" fontId="22" fillId="4" borderId="10" xfId="0" applyFont="1" applyFill="1" applyBorder="1" applyAlignment="1">
      <alignment horizontal="center" vertical="center" wrapText="1"/>
    </xf>
    <xf numFmtId="0" fontId="22" fillId="4" borderId="11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4" fillId="2" borderId="4" xfId="0" applyFont="1" applyFill="1" applyBorder="1" applyAlignment="1" applyProtection="1">
      <alignment horizontal="center" vertical="center" wrapText="1"/>
      <protection locked="0"/>
    </xf>
    <xf numFmtId="0" fontId="14" fillId="2" borderId="5" xfId="0" applyFont="1" applyFill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176" fontId="2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>
      <alignment horizontal="left" vertical="center" wrapText="1"/>
    </xf>
    <xf numFmtId="0" fontId="12" fillId="2" borderId="6" xfId="0" applyFont="1" applyFill="1" applyBorder="1" applyAlignment="1" applyProtection="1">
      <alignment horizontal="left" vertical="center" wrapText="1"/>
      <protection locked="0"/>
    </xf>
    <xf numFmtId="0" fontId="12" fillId="2" borderId="7" xfId="0" applyFont="1" applyFill="1" applyBorder="1" applyAlignment="1" applyProtection="1">
      <alignment horizontal="left" vertical="center" wrapText="1"/>
      <protection locked="0"/>
    </xf>
    <xf numFmtId="0" fontId="12" fillId="2" borderId="8" xfId="0" applyFont="1" applyFill="1" applyBorder="1" applyAlignment="1" applyProtection="1">
      <alignment horizontal="left" vertical="center" wrapText="1"/>
      <protection locked="0"/>
    </xf>
    <xf numFmtId="0" fontId="12" fillId="2" borderId="9" xfId="0" applyFont="1" applyFill="1" applyBorder="1" applyAlignment="1" applyProtection="1">
      <alignment horizontal="left" vertical="center" wrapText="1"/>
      <protection locked="0"/>
    </xf>
    <xf numFmtId="0" fontId="12" fillId="2" borderId="10" xfId="0" applyFont="1" applyFill="1" applyBorder="1" applyAlignment="1" applyProtection="1">
      <alignment horizontal="left" vertical="center" wrapText="1"/>
      <protection locked="0"/>
    </xf>
    <xf numFmtId="0" fontId="12" fillId="2" borderId="11" xfId="0" applyFont="1" applyFill="1" applyBorder="1" applyAlignment="1" applyProtection="1">
      <alignment horizontal="left" vertical="center" wrapText="1"/>
      <protection locked="0"/>
    </xf>
    <xf numFmtId="0" fontId="19" fillId="0" borderId="6" xfId="0" applyFont="1" applyBorder="1" applyAlignment="1">
      <alignment horizontal="right" vertical="center" wrapText="1"/>
    </xf>
    <xf numFmtId="0" fontId="19" fillId="0" borderId="7" xfId="0" applyFont="1" applyBorder="1" applyAlignment="1">
      <alignment horizontal="right" vertical="center" wrapText="1"/>
    </xf>
    <xf numFmtId="0" fontId="19" fillId="0" borderId="8" xfId="0" applyFont="1" applyBorder="1" applyAlignment="1">
      <alignment horizontal="right" vertical="center" wrapText="1"/>
    </xf>
    <xf numFmtId="0" fontId="19" fillId="0" borderId="9" xfId="0" applyFont="1" applyBorder="1" applyAlignment="1">
      <alignment horizontal="right" vertical="center" wrapText="1"/>
    </xf>
    <xf numFmtId="0" fontId="19" fillId="0" borderId="10" xfId="0" applyFont="1" applyBorder="1" applyAlignment="1">
      <alignment horizontal="right" vertical="center" wrapText="1"/>
    </xf>
    <xf numFmtId="0" fontId="19" fillId="0" borderId="11" xfId="0" applyFont="1" applyBorder="1" applyAlignment="1">
      <alignment horizontal="right" vertical="center" wrapText="1"/>
    </xf>
    <xf numFmtId="0" fontId="14" fillId="4" borderId="13" xfId="0" applyFont="1" applyFill="1" applyBorder="1" applyAlignment="1">
      <alignment horizontal="center" vertical="center" wrapText="1"/>
    </xf>
    <xf numFmtId="0" fontId="14" fillId="4" borderId="0" xfId="0" applyFont="1" applyFill="1" applyAlignment="1">
      <alignment horizontal="center" vertical="center" wrapText="1"/>
    </xf>
    <xf numFmtId="0" fontId="14" fillId="4" borderId="13" xfId="0" applyFont="1" applyFill="1" applyBorder="1" applyAlignment="1">
      <alignment horizontal="right" vertical="center"/>
    </xf>
    <xf numFmtId="0" fontId="14" fillId="4" borderId="0" xfId="0" applyFont="1" applyFill="1" applyBorder="1" applyAlignment="1">
      <alignment horizontal="right" vertical="center"/>
    </xf>
    <xf numFmtId="0" fontId="14" fillId="4" borderId="0" xfId="0" applyFont="1" applyFill="1" applyAlignment="1">
      <alignment horizontal="right" vertical="center"/>
    </xf>
    <xf numFmtId="0" fontId="19" fillId="4" borderId="2" xfId="0" applyFont="1" applyFill="1" applyBorder="1" applyAlignment="1">
      <alignment horizontal="left" vertical="center" wrapText="1"/>
    </xf>
    <xf numFmtId="0" fontId="19" fillId="4" borderId="12" xfId="0" applyFont="1" applyFill="1" applyBorder="1" applyAlignment="1">
      <alignment horizontal="left" vertical="center" wrapText="1"/>
    </xf>
    <xf numFmtId="0" fontId="19" fillId="4" borderId="3" xfId="0" applyFont="1" applyFill="1" applyBorder="1" applyAlignment="1">
      <alignment horizontal="left" vertical="center" wrapText="1"/>
    </xf>
    <xf numFmtId="0" fontId="21" fillId="6" borderId="2" xfId="0" applyFont="1" applyFill="1" applyBorder="1" applyAlignment="1">
      <alignment horizontal="right" vertical="center" wrapText="1"/>
    </xf>
    <xf numFmtId="0" fontId="21" fillId="6" borderId="12" xfId="0" applyFont="1" applyFill="1" applyBorder="1" applyAlignment="1">
      <alignment horizontal="right" vertical="center" wrapText="1"/>
    </xf>
    <xf numFmtId="183" fontId="22" fillId="6" borderId="2" xfId="0" applyNumberFormat="1" applyFont="1" applyFill="1" applyBorder="1" applyAlignment="1">
      <alignment horizontal="right" vertical="center" wrapText="1"/>
    </xf>
    <xf numFmtId="183" fontId="22" fillId="6" borderId="12" xfId="0" applyNumberFormat="1" applyFont="1" applyFill="1" applyBorder="1" applyAlignment="1">
      <alignment horizontal="right" vertical="center" wrapText="1"/>
    </xf>
    <xf numFmtId="0" fontId="22" fillId="6" borderId="12" xfId="0" applyFont="1" applyFill="1" applyBorder="1" applyAlignment="1">
      <alignment horizontal="left" vertical="center" wrapText="1"/>
    </xf>
    <xf numFmtId="0" fontId="22" fillId="6" borderId="3" xfId="0" applyFont="1" applyFill="1" applyBorder="1" applyAlignment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  <protection locked="0" hidden="1"/>
    </xf>
    <xf numFmtId="0" fontId="22" fillId="4" borderId="2" xfId="0" applyFont="1" applyFill="1" applyBorder="1" applyAlignment="1">
      <alignment horizontal="left" vertical="center" wrapText="1"/>
    </xf>
    <xf numFmtId="0" fontId="22" fillId="4" borderId="12" xfId="0" applyFont="1" applyFill="1" applyBorder="1" applyAlignment="1">
      <alignment horizontal="left" vertical="center" wrapText="1"/>
    </xf>
    <xf numFmtId="0" fontId="22" fillId="4" borderId="3" xfId="0" applyFont="1" applyFill="1" applyBorder="1" applyAlignment="1">
      <alignment horizontal="left" vertical="center" wrapText="1"/>
    </xf>
    <xf numFmtId="0" fontId="12" fillId="0" borderId="1" xfId="0" applyFont="1" applyBorder="1" applyAlignment="1" applyProtection="1">
      <alignment horizontal="center" vertical="center" wrapText="1"/>
      <protection locked="0" hidden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176" fontId="5" fillId="0" borderId="1" xfId="0" applyNumberFormat="1" applyFont="1" applyBorder="1" applyAlignment="1" applyProtection="1">
      <alignment horizontal="center" vertical="center"/>
      <protection locked="0" hidden="1"/>
    </xf>
    <xf numFmtId="181" fontId="22" fillId="6" borderId="2" xfId="0" applyNumberFormat="1" applyFont="1" applyFill="1" applyBorder="1" applyAlignment="1">
      <alignment horizontal="right" vertical="center" wrapText="1"/>
    </xf>
    <xf numFmtId="181" fontId="22" fillId="6" borderId="12" xfId="0" applyNumberFormat="1" applyFont="1" applyFill="1" applyBorder="1" applyAlignment="1">
      <alignment horizontal="right" vertical="center" wrapText="1"/>
    </xf>
    <xf numFmtId="0" fontId="8" fillId="0" borderId="1" xfId="0" applyFont="1" applyBorder="1" applyAlignment="1" applyProtection="1">
      <alignment horizontal="center" vertical="center" wrapText="1"/>
      <protection locked="0" hidden="1"/>
    </xf>
    <xf numFmtId="176" fontId="6" fillId="0" borderId="1" xfId="0" applyNumberFormat="1" applyFont="1" applyBorder="1" applyAlignment="1" applyProtection="1">
      <alignment horizontal="center" vertical="center"/>
      <protection locked="0" hidden="1"/>
    </xf>
    <xf numFmtId="0" fontId="21" fillId="6" borderId="6" xfId="0" applyFont="1" applyFill="1" applyBorder="1" applyAlignment="1">
      <alignment horizontal="right" vertical="center" wrapText="1"/>
    </xf>
    <xf numFmtId="0" fontId="21" fillId="6" borderId="7" xfId="0" applyFont="1" applyFill="1" applyBorder="1" applyAlignment="1">
      <alignment horizontal="right" vertical="center" wrapText="1"/>
    </xf>
    <xf numFmtId="0" fontId="21" fillId="6" borderId="8" xfId="0" applyFont="1" applyFill="1" applyBorder="1" applyAlignment="1">
      <alignment horizontal="right" vertical="center" wrapText="1"/>
    </xf>
    <xf numFmtId="0" fontId="21" fillId="6" borderId="9" xfId="0" applyFont="1" applyFill="1" applyBorder="1" applyAlignment="1">
      <alignment horizontal="right" vertical="center" wrapText="1"/>
    </xf>
    <xf numFmtId="0" fontId="21" fillId="6" borderId="10" xfId="0" applyFont="1" applyFill="1" applyBorder="1" applyAlignment="1">
      <alignment horizontal="right" vertical="center" wrapText="1"/>
    </xf>
    <xf numFmtId="0" fontId="21" fillId="6" borderId="0" xfId="0" applyFont="1" applyFill="1" applyAlignment="1">
      <alignment horizontal="right" vertical="center" wrapText="1"/>
    </xf>
    <xf numFmtId="0" fontId="21" fillId="6" borderId="14" xfId="0" applyFont="1" applyFill="1" applyBorder="1" applyAlignment="1">
      <alignment horizontal="right" vertical="center" wrapText="1"/>
    </xf>
    <xf numFmtId="176" fontId="22" fillId="6" borderId="6" xfId="0" applyNumberFormat="1" applyFont="1" applyFill="1" applyBorder="1" applyAlignment="1">
      <alignment horizontal="right" vertical="center" wrapText="1"/>
    </xf>
    <xf numFmtId="176" fontId="22" fillId="6" borderId="7" xfId="0" applyNumberFormat="1" applyFont="1" applyFill="1" applyBorder="1" applyAlignment="1">
      <alignment horizontal="right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22" fillId="4" borderId="6" xfId="0" applyFont="1" applyFill="1" applyBorder="1" applyAlignment="1">
      <alignment horizontal="left" vertical="center" wrapText="1"/>
    </xf>
    <xf numFmtId="0" fontId="22" fillId="4" borderId="7" xfId="0" applyFont="1" applyFill="1" applyBorder="1" applyAlignment="1">
      <alignment horizontal="left" vertical="center" wrapText="1"/>
    </xf>
    <xf numFmtId="0" fontId="22" fillId="4" borderId="8" xfId="0" applyFont="1" applyFill="1" applyBorder="1" applyAlignment="1">
      <alignment horizontal="left" vertical="center" wrapText="1"/>
    </xf>
    <xf numFmtId="0" fontId="22" fillId="4" borderId="9" xfId="0" applyFont="1" applyFill="1" applyBorder="1" applyAlignment="1">
      <alignment horizontal="left" vertical="center" wrapText="1"/>
    </xf>
    <xf numFmtId="0" fontId="22" fillId="4" borderId="10" xfId="0" applyFont="1" applyFill="1" applyBorder="1" applyAlignment="1">
      <alignment horizontal="left" vertical="center" wrapText="1"/>
    </xf>
    <xf numFmtId="0" fontId="22" fillId="4" borderId="11" xfId="0" applyFont="1" applyFill="1" applyBorder="1" applyAlignment="1">
      <alignment horizontal="left" vertical="center" wrapText="1"/>
    </xf>
    <xf numFmtId="0" fontId="22" fillId="6" borderId="9" xfId="0" quotePrefix="1" applyFont="1" applyFill="1" applyBorder="1" applyAlignment="1">
      <alignment horizontal="left" vertical="center" wrapText="1"/>
    </xf>
    <xf numFmtId="0" fontId="22" fillId="6" borderId="10" xfId="0" quotePrefix="1" applyFont="1" applyFill="1" applyBorder="1" applyAlignment="1">
      <alignment horizontal="left" vertical="center" wrapText="1"/>
    </xf>
    <xf numFmtId="181" fontId="22" fillId="6" borderId="10" xfId="0" applyNumberFormat="1" applyFont="1" applyFill="1" applyBorder="1" applyAlignment="1">
      <alignment horizontal="right" vertical="center" wrapText="1"/>
    </xf>
    <xf numFmtId="0" fontId="19" fillId="0" borderId="4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179" fontId="14" fillId="2" borderId="5" xfId="0" applyNumberFormat="1" applyFont="1" applyFill="1" applyBorder="1" applyAlignment="1" applyProtection="1">
      <alignment horizontal="right" vertical="center" wrapText="1"/>
      <protection locked="0"/>
    </xf>
    <xf numFmtId="179" fontId="14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5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 wrapText="1"/>
    </xf>
    <xf numFmtId="0" fontId="2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176" fontId="28" fillId="3" borderId="2" xfId="0" applyNumberFormat="1" applyFont="1" applyFill="1" applyBorder="1" applyAlignment="1">
      <alignment horizontal="center" vertical="center" wrapText="1"/>
    </xf>
    <xf numFmtId="176" fontId="28" fillId="3" borderId="12" xfId="0" applyNumberFormat="1" applyFont="1" applyFill="1" applyBorder="1" applyAlignment="1">
      <alignment horizontal="center" vertical="center" wrapText="1"/>
    </xf>
    <xf numFmtId="176" fontId="24" fillId="3" borderId="7" xfId="0" applyNumberFormat="1" applyFont="1" applyFill="1" applyBorder="1" applyAlignment="1">
      <alignment horizontal="center" vertical="center" wrapText="1"/>
    </xf>
    <xf numFmtId="176" fontId="13" fillId="8" borderId="9" xfId="0" applyNumberFormat="1" applyFont="1" applyFill="1" applyBorder="1" applyAlignment="1">
      <alignment horizontal="center" vertical="center"/>
    </xf>
    <xf numFmtId="176" fontId="13" fillId="8" borderId="10" xfId="0" applyNumberFormat="1" applyFont="1" applyFill="1" applyBorder="1" applyAlignment="1">
      <alignment horizontal="center" vertical="center"/>
    </xf>
    <xf numFmtId="176" fontId="11" fillId="7" borderId="17" xfId="0" applyNumberFormat="1" applyFont="1" applyFill="1" applyBorder="1" applyAlignment="1" applyProtection="1">
      <alignment horizontal="center" vertical="center"/>
      <protection locked="0"/>
    </xf>
    <xf numFmtId="176" fontId="11" fillId="7" borderId="18" xfId="0" applyNumberFormat="1" applyFont="1" applyFill="1" applyBorder="1" applyAlignment="1" applyProtection="1">
      <alignment horizontal="center" vertical="center"/>
      <protection locked="0"/>
    </xf>
    <xf numFmtId="0" fontId="17" fillId="0" borderId="5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left" vertical="center" wrapText="1"/>
    </xf>
    <xf numFmtId="0" fontId="22" fillId="9" borderId="12" xfId="0" applyFont="1" applyFill="1" applyBorder="1" applyAlignment="1">
      <alignment horizontal="left" vertical="center" wrapText="1"/>
    </xf>
    <xf numFmtId="0" fontId="22" fillId="9" borderId="3" xfId="0" applyFont="1" applyFill="1" applyBorder="1" applyAlignment="1">
      <alignment horizontal="left" vertical="center" wrapText="1"/>
    </xf>
    <xf numFmtId="0" fontId="19" fillId="0" borderId="5" xfId="0" applyFont="1" applyBorder="1" applyAlignment="1">
      <alignment horizontal="center" vertical="center" wrapText="1"/>
    </xf>
    <xf numFmtId="176" fontId="20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5" borderId="9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  <protection locked="0" hidden="1"/>
    </xf>
    <xf numFmtId="176" fontId="22" fillId="9" borderId="12" xfId="0" applyNumberFormat="1" applyFont="1" applyFill="1" applyBorder="1" applyAlignment="1">
      <alignment horizontal="right" vertical="center" wrapText="1"/>
    </xf>
    <xf numFmtId="176" fontId="2" fillId="0" borderId="1" xfId="0" applyNumberFormat="1" applyFont="1" applyBorder="1" applyAlignment="1" applyProtection="1">
      <alignment horizontal="center" vertical="center" wrapText="1"/>
      <protection locked="0" hidden="1"/>
    </xf>
    <xf numFmtId="180" fontId="6" fillId="0" borderId="1" xfId="0" applyNumberFormat="1" applyFont="1" applyBorder="1" applyAlignment="1" applyProtection="1">
      <alignment horizontal="center" vertical="center"/>
      <protection locked="0" hidden="1"/>
    </xf>
    <xf numFmtId="0" fontId="22" fillId="6" borderId="10" xfId="0" applyFont="1" applyFill="1" applyBorder="1" applyAlignment="1">
      <alignment horizontal="left" vertical="center" wrapText="1"/>
    </xf>
    <xf numFmtId="176" fontId="20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22" fillId="6" borderId="7" xfId="0" applyFont="1" applyFill="1" applyBorder="1" applyAlignment="1">
      <alignment horizontal="left" vertical="center" wrapText="1"/>
    </xf>
    <xf numFmtId="0" fontId="22" fillId="6" borderId="8" xfId="0" applyFont="1" applyFill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22" fillId="9" borderId="2" xfId="0" applyFont="1" applyFill="1" applyBorder="1" applyAlignment="1">
      <alignment horizontal="left" vertical="center" wrapText="1"/>
    </xf>
    <xf numFmtId="177" fontId="11" fillId="0" borderId="1" xfId="0" applyNumberFormat="1" applyFont="1" applyBorder="1" applyAlignment="1" applyProtection="1">
      <alignment horizontal="center" vertical="center"/>
      <protection locked="0" hidden="1"/>
    </xf>
    <xf numFmtId="176" fontId="11" fillId="0" borderId="1" xfId="0" applyNumberFormat="1" applyFont="1" applyBorder="1" applyAlignment="1" applyProtection="1">
      <alignment horizontal="center" vertical="center"/>
      <protection locked="0" hidden="1"/>
    </xf>
    <xf numFmtId="0" fontId="14" fillId="4" borderId="13" xfId="0" applyFont="1" applyFill="1" applyBorder="1" applyAlignment="1" applyProtection="1">
      <alignment horizontal="right" vertical="center"/>
      <protection locked="0"/>
    </xf>
    <xf numFmtId="0" fontId="14" fillId="4" borderId="0" xfId="0" applyFont="1" applyFill="1" applyBorder="1" applyAlignment="1" applyProtection="1">
      <alignment horizontal="right" vertical="center"/>
      <protection locked="0"/>
    </xf>
    <xf numFmtId="0" fontId="14" fillId="4" borderId="0" xfId="0" applyFont="1" applyFill="1" applyAlignment="1" applyProtection="1">
      <alignment horizontal="right" vertical="center"/>
      <protection locked="0"/>
    </xf>
    <xf numFmtId="0" fontId="11" fillId="4" borderId="6" xfId="0" applyFont="1" applyFill="1" applyBorder="1" applyAlignment="1">
      <alignment horizontal="right" vertical="center"/>
    </xf>
    <xf numFmtId="0" fontId="11" fillId="4" borderId="7" xfId="0" applyFont="1" applyFill="1" applyBorder="1" applyAlignment="1">
      <alignment horizontal="right" vertical="center"/>
    </xf>
    <xf numFmtId="0" fontId="14" fillId="4" borderId="6" xfId="0" applyFont="1" applyFill="1" applyBorder="1" applyAlignment="1">
      <alignment horizontal="right" vertical="center" wrapText="1"/>
    </xf>
    <xf numFmtId="0" fontId="14" fillId="4" borderId="7" xfId="0" applyFont="1" applyFill="1" applyBorder="1" applyAlignment="1">
      <alignment horizontal="righ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left" vertical="top" wrapText="1"/>
    </xf>
    <xf numFmtId="0" fontId="19" fillId="4" borderId="6" xfId="0" applyFont="1" applyFill="1" applyBorder="1" applyAlignment="1">
      <alignment horizontal="left" vertical="center" wrapText="1"/>
    </xf>
    <xf numFmtId="0" fontId="19" fillId="4" borderId="7" xfId="0" applyFont="1" applyFill="1" applyBorder="1" applyAlignment="1">
      <alignment horizontal="left" vertical="center" wrapText="1"/>
    </xf>
    <xf numFmtId="0" fontId="19" fillId="4" borderId="8" xfId="0" applyFont="1" applyFill="1" applyBorder="1" applyAlignment="1">
      <alignment horizontal="left" vertical="center" wrapText="1"/>
    </xf>
    <xf numFmtId="0" fontId="19" fillId="4" borderId="13" xfId="0" applyFont="1" applyFill="1" applyBorder="1" applyAlignment="1">
      <alignment horizontal="left" vertical="center" wrapText="1"/>
    </xf>
    <xf numFmtId="0" fontId="19" fillId="4" borderId="0" xfId="0" applyFont="1" applyFill="1" applyAlignment="1">
      <alignment horizontal="left" vertical="center" wrapText="1"/>
    </xf>
    <xf numFmtId="0" fontId="19" fillId="4" borderId="14" xfId="0" applyFont="1" applyFill="1" applyBorder="1" applyAlignment="1">
      <alignment horizontal="left" vertical="center" wrapText="1"/>
    </xf>
    <xf numFmtId="0" fontId="19" fillId="4" borderId="9" xfId="0" applyFont="1" applyFill="1" applyBorder="1" applyAlignment="1">
      <alignment horizontal="left" vertical="center" wrapText="1"/>
    </xf>
    <xf numFmtId="0" fontId="19" fillId="4" borderId="10" xfId="0" applyFont="1" applyFill="1" applyBorder="1" applyAlignment="1">
      <alignment horizontal="left" vertical="center" wrapText="1"/>
    </xf>
    <xf numFmtId="0" fontId="19" fillId="4" borderId="11" xfId="0" applyFont="1" applyFill="1" applyBorder="1" applyAlignment="1">
      <alignment horizontal="left" vertical="center" wrapText="1"/>
    </xf>
    <xf numFmtId="0" fontId="22" fillId="10" borderId="2" xfId="0" applyFont="1" applyFill="1" applyBorder="1" applyAlignment="1">
      <alignment horizontal="left" vertical="center" wrapText="1"/>
    </xf>
    <xf numFmtId="0" fontId="22" fillId="10" borderId="12" xfId="0" applyFont="1" applyFill="1" applyBorder="1" applyAlignment="1">
      <alignment horizontal="left" vertical="center" wrapText="1"/>
    </xf>
    <xf numFmtId="0" fontId="22" fillId="10" borderId="3" xfId="0" applyFont="1" applyFill="1" applyBorder="1" applyAlignment="1">
      <alignment horizontal="left" vertical="center" wrapText="1"/>
    </xf>
    <xf numFmtId="0" fontId="22" fillId="10" borderId="12" xfId="0" applyFont="1" applyFill="1" applyBorder="1" applyAlignment="1">
      <alignment horizontal="center" vertical="center" wrapText="1"/>
    </xf>
    <xf numFmtId="0" fontId="22" fillId="10" borderId="3" xfId="0" applyFont="1" applyFill="1" applyBorder="1" applyAlignment="1">
      <alignment horizontal="center" vertical="center" wrapText="1"/>
    </xf>
    <xf numFmtId="176" fontId="25" fillId="11" borderId="2" xfId="0" applyNumberFormat="1" applyFont="1" applyFill="1" applyBorder="1" applyAlignment="1" applyProtection="1">
      <alignment horizontal="center" vertical="center" wrapText="1"/>
      <protection locked="0"/>
    </xf>
    <xf numFmtId="176" fontId="25" fillId="11" borderId="12" xfId="0" applyNumberFormat="1" applyFont="1" applyFill="1" applyBorder="1" applyAlignment="1" applyProtection="1">
      <alignment horizontal="center" vertical="center" wrapText="1"/>
      <protection locked="0"/>
    </xf>
    <xf numFmtId="0" fontId="19" fillId="10" borderId="6" xfId="0" applyFont="1" applyFill="1" applyBorder="1" applyAlignment="1">
      <alignment horizontal="left" vertical="center" wrapText="1"/>
    </xf>
    <xf numFmtId="0" fontId="19" fillId="10" borderId="7" xfId="0" applyFont="1" applyFill="1" applyBorder="1" applyAlignment="1">
      <alignment horizontal="left" vertical="center" wrapText="1"/>
    </xf>
    <xf numFmtId="0" fontId="19" fillId="10" borderId="8" xfId="0" applyFont="1" applyFill="1" applyBorder="1" applyAlignment="1">
      <alignment horizontal="left" vertical="center" wrapText="1"/>
    </xf>
    <xf numFmtId="0" fontId="19" fillId="10" borderId="13" xfId="0" applyFont="1" applyFill="1" applyBorder="1" applyAlignment="1">
      <alignment horizontal="left" vertical="center" wrapText="1"/>
    </xf>
    <xf numFmtId="0" fontId="19" fillId="10" borderId="0" xfId="0" applyFont="1" applyFill="1" applyBorder="1" applyAlignment="1">
      <alignment horizontal="left" vertical="center" wrapText="1"/>
    </xf>
    <xf numFmtId="0" fontId="19" fillId="10" borderId="14" xfId="0" applyFont="1" applyFill="1" applyBorder="1" applyAlignment="1">
      <alignment horizontal="left" vertical="center" wrapText="1"/>
    </xf>
    <xf numFmtId="0" fontId="19" fillId="10" borderId="9" xfId="0" applyFont="1" applyFill="1" applyBorder="1" applyAlignment="1">
      <alignment horizontal="left" vertical="center" wrapText="1"/>
    </xf>
    <xf numFmtId="0" fontId="19" fillId="10" borderId="10" xfId="0" applyFont="1" applyFill="1" applyBorder="1" applyAlignment="1">
      <alignment horizontal="left" vertical="center" wrapText="1"/>
    </xf>
    <xf numFmtId="0" fontId="19" fillId="10" borderId="11" xfId="0" applyFont="1" applyFill="1" applyBorder="1" applyAlignment="1">
      <alignment horizontal="left" vertical="center" wrapText="1"/>
    </xf>
    <xf numFmtId="0" fontId="22" fillId="3" borderId="2" xfId="0" applyFont="1" applyFill="1" applyBorder="1" applyAlignment="1">
      <alignment vertical="center" wrapText="1"/>
    </xf>
    <xf numFmtId="0" fontId="22" fillId="3" borderId="12" xfId="0" applyFont="1" applyFill="1" applyBorder="1" applyAlignment="1">
      <alignment vertical="center" wrapText="1"/>
    </xf>
    <xf numFmtId="178" fontId="22" fillId="3" borderId="12" xfId="0" applyNumberFormat="1" applyFont="1" applyFill="1" applyBorder="1" applyAlignment="1">
      <alignment horizontal="left" vertical="center" wrapText="1"/>
    </xf>
    <xf numFmtId="0" fontId="22" fillId="3" borderId="12" xfId="0" applyFont="1" applyFill="1" applyBorder="1" applyAlignment="1">
      <alignment horizontal="left" vertical="center" wrapText="1"/>
    </xf>
    <xf numFmtId="0" fontId="22" fillId="3" borderId="3" xfId="0" applyFont="1" applyFill="1" applyBorder="1" applyAlignment="1">
      <alignment horizontal="left" vertical="center" wrapText="1"/>
    </xf>
    <xf numFmtId="0" fontId="22" fillId="4" borderId="9" xfId="0" applyFont="1" applyFill="1" applyBorder="1" applyAlignment="1">
      <alignment horizontal="left" vertical="center"/>
    </xf>
    <xf numFmtId="0" fontId="22" fillId="4" borderId="10" xfId="0" applyFont="1" applyFill="1" applyBorder="1" applyAlignment="1">
      <alignment horizontal="left" vertical="center"/>
    </xf>
    <xf numFmtId="0" fontId="22" fillId="4" borderId="11" xfId="0" applyFont="1" applyFill="1" applyBorder="1" applyAlignment="1">
      <alignment horizontal="left" vertical="center"/>
    </xf>
  </cellXfs>
  <cellStyles count="2">
    <cellStyle name="一般" xfId="0" builtinId="0"/>
    <cellStyle name="千分位" xfId="1" builtinId="3"/>
  </cellStyles>
  <dxfs count="22">
    <dxf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25.xml><?xml version="1.0" encoding="utf-8"?>
<formControlPr xmlns="http://schemas.microsoft.com/office/spreadsheetml/2009/9/main" objectType="CheckBox" checked="Checked" fmlaLink="$AM$11" noThreeD="1"/>
</file>

<file path=xl/ctrlProps/ctrlProp26.xml><?xml version="1.0" encoding="utf-8"?>
<formControlPr xmlns="http://schemas.microsoft.com/office/spreadsheetml/2009/9/main" objectType="CheckBox" checked="Checked" fmlaLink="$AM$15" noThreeD="1"/>
</file>

<file path=xl/ctrlProps/ctrlProp27.xml><?xml version="1.0" encoding="utf-8"?>
<formControlPr xmlns="http://schemas.microsoft.com/office/spreadsheetml/2009/9/main" objectType="CheckBox" checked="Checked" fmlaLink="$AM$17" noThreeD="1"/>
</file>

<file path=xl/ctrlProps/ctrlProp28.xml><?xml version="1.0" encoding="utf-8"?>
<formControlPr xmlns="http://schemas.microsoft.com/office/spreadsheetml/2009/9/main" objectType="CheckBox" checked="Checked" fmlaLink="$AM$19" noThreeD="1"/>
</file>

<file path=xl/ctrlProps/ctrlProp29.xml><?xml version="1.0" encoding="utf-8"?>
<formControlPr xmlns="http://schemas.microsoft.com/office/spreadsheetml/2009/9/main" objectType="CheckBox" checked="Checked" fmlaLink="$AM$21" noThreeD="1"/>
</file>

<file path=xl/ctrlProps/ctrlProp30.xml><?xml version="1.0" encoding="utf-8"?>
<formControlPr xmlns="http://schemas.microsoft.com/office/spreadsheetml/2009/9/main" objectType="CheckBox" checked="Checked" fmlaLink="$AM$23" noThreeD="1"/>
</file>

<file path=xl/ctrlProps/ctrlProp31.xml><?xml version="1.0" encoding="utf-8"?>
<formControlPr xmlns="http://schemas.microsoft.com/office/spreadsheetml/2009/9/main" objectType="CheckBox" checked="Checked" fmlaLink="$AM$25" noThreeD="1"/>
</file>

<file path=xl/ctrlProps/ctrlProp32.xml><?xml version="1.0" encoding="utf-8"?>
<formControlPr xmlns="http://schemas.microsoft.com/office/spreadsheetml/2009/9/main" objectType="CheckBox" checked="Checked" fmlaLink="$AM$27" noThreeD="1"/>
</file>

<file path=xl/ctrlProps/ctrlProp33.xml><?xml version="1.0" encoding="utf-8"?>
<formControlPr xmlns="http://schemas.microsoft.com/office/spreadsheetml/2009/9/main" objectType="CheckBox" checked="Checked" fmlaLink="$AM$13" noThreeD="1"/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9.xml"/><Relationship Id="rId7" Type="http://schemas.openxmlformats.org/officeDocument/2006/relationships/ctrlProp" Target="../ctrlProps/ctrlProp28.xml"/><Relationship Id="rId12" Type="http://schemas.openxmlformats.org/officeDocument/2006/relationships/ctrlProp" Target="../ctrlProps/ctrlProp33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7.xml"/><Relationship Id="rId11" Type="http://schemas.openxmlformats.org/officeDocument/2006/relationships/ctrlProp" Target="../ctrlProps/ctrlProp32.xml"/><Relationship Id="rId5" Type="http://schemas.openxmlformats.org/officeDocument/2006/relationships/ctrlProp" Target="../ctrlProps/ctrlProp26.xml"/><Relationship Id="rId10" Type="http://schemas.openxmlformats.org/officeDocument/2006/relationships/ctrlProp" Target="../ctrlProps/ctrlProp31.xml"/><Relationship Id="rId4" Type="http://schemas.openxmlformats.org/officeDocument/2006/relationships/ctrlProp" Target="../ctrlProps/ctrlProp25.xml"/><Relationship Id="rId9" Type="http://schemas.openxmlformats.org/officeDocument/2006/relationships/ctrlProp" Target="../ctrlProps/ctrlProp30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BE62"/>
  <sheetViews>
    <sheetView tabSelected="1" view="pageBreakPreview" zoomScale="55" zoomScaleNormal="100" zoomScaleSheetLayoutView="55" workbookViewId="0">
      <selection sqref="A1:Z1"/>
    </sheetView>
  </sheetViews>
  <sheetFormatPr defaultColWidth="9" defaultRowHeight="16.5"/>
  <cols>
    <col min="1" max="1" width="7.875" style="12" customWidth="1"/>
    <col min="2" max="2" width="8.875" style="3" customWidth="1"/>
    <col min="3" max="3" width="13.875" style="4" customWidth="1"/>
    <col min="4" max="4" width="7.25" style="5" customWidth="1"/>
    <col min="5" max="5" width="15.625" style="3" customWidth="1"/>
    <col min="6" max="6" width="3.125" style="3" customWidth="1"/>
    <col min="7" max="7" width="8.125" style="3" customWidth="1"/>
    <col min="8" max="8" width="8.125" style="6" customWidth="1"/>
    <col min="9" max="9" width="3.125" style="4" customWidth="1"/>
    <col min="10" max="10" width="18.5" style="3" customWidth="1"/>
    <col min="11" max="11" width="3.5" style="3" customWidth="1"/>
    <col min="12" max="12" width="4.25" style="16" customWidth="1"/>
    <col min="13" max="13" width="3.375" style="16" customWidth="1"/>
    <col min="14" max="14" width="12" style="16" customWidth="1"/>
    <col min="15" max="15" width="3.375" style="16" customWidth="1"/>
    <col min="16" max="16" width="7.125" style="16" customWidth="1"/>
    <col min="17" max="18" width="3.375" style="16" customWidth="1"/>
    <col min="19" max="19" width="12.625" style="3" customWidth="1"/>
    <col min="20" max="20" width="5.875" style="3" customWidth="1"/>
    <col min="21" max="21" width="3.375" style="3" customWidth="1"/>
    <col min="22" max="22" width="2.125" style="3" customWidth="1"/>
    <col min="23" max="23" width="9.25" style="3" customWidth="1"/>
    <col min="24" max="24" width="5.875" style="3" customWidth="1"/>
    <col min="25" max="25" width="13.125" style="3" customWidth="1"/>
    <col min="26" max="26" width="3.375" style="3" customWidth="1"/>
    <col min="27" max="29" width="3.125" style="3" customWidth="1"/>
    <col min="30" max="39" width="3.125" style="3" hidden="1" customWidth="1"/>
    <col min="40" max="40" width="8" style="3" hidden="1" customWidth="1"/>
    <col min="41" max="43" width="8" style="48" hidden="1" customWidth="1"/>
    <col min="44" max="46" width="7.875" style="28" hidden="1" customWidth="1"/>
    <col min="47" max="47" width="10" style="28" hidden="1" customWidth="1"/>
    <col min="48" max="48" width="12.625" style="28" hidden="1" customWidth="1"/>
    <col min="49" max="49" width="12.5" style="28" hidden="1" customWidth="1"/>
    <col min="50" max="50" width="21.875" style="29" hidden="1" customWidth="1"/>
    <col min="51" max="51" width="26.25" style="29" hidden="1" customWidth="1"/>
    <col min="52" max="52" width="31.875" style="29" hidden="1" customWidth="1"/>
    <col min="53" max="53" width="25" style="28" hidden="1" customWidth="1"/>
    <col min="54" max="54" width="9" style="28" hidden="1" customWidth="1"/>
    <col min="55" max="57" width="9" style="1" hidden="1" customWidth="1"/>
    <col min="58" max="59" width="9" style="1" customWidth="1"/>
    <col min="60" max="16384" width="9" style="1"/>
  </cols>
  <sheetData>
    <row r="1" spans="1:54" ht="27.75" customHeight="1">
      <c r="A1" s="208" t="s">
        <v>102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20"/>
      <c r="AO1" s="27"/>
      <c r="AP1" s="27"/>
      <c r="AQ1" s="27"/>
      <c r="AR1" s="27"/>
    </row>
    <row r="2" spans="1:54" ht="54.95" customHeight="1">
      <c r="A2" s="207" t="s">
        <v>69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21"/>
      <c r="AO2" s="30"/>
      <c r="AP2" s="30"/>
      <c r="AQ2" s="30"/>
      <c r="AR2" s="30"/>
    </row>
    <row r="3" spans="1:54" s="103" customFormat="1" ht="54.95" customHeight="1">
      <c r="A3" s="276" t="s">
        <v>88</v>
      </c>
      <c r="B3" s="277"/>
      <c r="C3" s="277"/>
      <c r="D3" s="277"/>
      <c r="E3" s="277"/>
      <c r="F3" s="277"/>
      <c r="G3" s="277"/>
      <c r="H3" s="277"/>
      <c r="I3" s="277"/>
      <c r="J3" s="119" t="s">
        <v>89</v>
      </c>
      <c r="K3" s="118"/>
      <c r="L3" s="278">
        <f>$B$6+SUM(L11:S12)+SUM(L45:S48)</f>
        <v>0</v>
      </c>
      <c r="M3" s="278"/>
      <c r="N3" s="278"/>
      <c r="O3" s="278"/>
      <c r="P3" s="278"/>
      <c r="Q3" s="278"/>
      <c r="R3" s="278"/>
      <c r="S3" s="278"/>
      <c r="T3" s="278"/>
      <c r="U3" s="277" t="s">
        <v>79</v>
      </c>
      <c r="V3" s="279"/>
      <c r="W3" s="279"/>
      <c r="X3" s="279"/>
      <c r="Y3" s="279"/>
      <c r="Z3" s="280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21"/>
      <c r="AO3" s="30"/>
      <c r="AP3" s="30"/>
      <c r="AQ3" s="30"/>
      <c r="AR3" s="30"/>
      <c r="AS3" s="107"/>
      <c r="AT3" s="107"/>
      <c r="AU3" s="107"/>
      <c r="AV3" s="107"/>
      <c r="AW3" s="107"/>
      <c r="AX3" s="108"/>
      <c r="AY3" s="108"/>
      <c r="AZ3" s="108"/>
      <c r="BA3" s="107"/>
      <c r="BB3" s="107"/>
    </row>
    <row r="4" spans="1:54" s="103" customFormat="1" ht="9.9499999999999993" customHeight="1">
      <c r="A4" s="227"/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21"/>
      <c r="AO4" s="30"/>
      <c r="AP4" s="30"/>
      <c r="AQ4" s="30"/>
      <c r="AR4" s="30"/>
      <c r="AS4" s="107"/>
      <c r="AT4" s="107"/>
      <c r="AU4" s="107"/>
      <c r="AV4" s="107"/>
      <c r="AW4" s="107"/>
      <c r="AX4" s="108"/>
      <c r="AY4" s="108"/>
      <c r="AZ4" s="108"/>
      <c r="BA4" s="107"/>
      <c r="BB4" s="107"/>
    </row>
    <row r="5" spans="1:54" s="87" customFormat="1" ht="80.099999999999994" customHeight="1">
      <c r="A5" s="211" t="s">
        <v>74</v>
      </c>
      <c r="B5" s="212"/>
      <c r="C5" s="212"/>
      <c r="D5" s="93" t="s">
        <v>92</v>
      </c>
      <c r="E5" s="92" t="s">
        <v>78</v>
      </c>
      <c r="F5" s="94" t="s">
        <v>72</v>
      </c>
      <c r="G5" s="213" t="s">
        <v>77</v>
      </c>
      <c r="H5" s="213"/>
      <c r="I5" s="95" t="s">
        <v>73</v>
      </c>
      <c r="J5" s="84" t="s">
        <v>75</v>
      </c>
      <c r="K5" s="94" t="s">
        <v>94</v>
      </c>
      <c r="L5" s="94">
        <v>1</v>
      </c>
      <c r="M5" s="94" t="s">
        <v>24</v>
      </c>
      <c r="N5" s="84" t="s">
        <v>90</v>
      </c>
      <c r="O5" s="84" t="s">
        <v>93</v>
      </c>
      <c r="P5" s="96" t="s">
        <v>91</v>
      </c>
      <c r="Q5" s="97" t="s">
        <v>32</v>
      </c>
      <c r="R5" s="97" t="s">
        <v>10</v>
      </c>
      <c r="S5" s="84" t="s">
        <v>26</v>
      </c>
      <c r="T5" s="98" t="s">
        <v>31</v>
      </c>
      <c r="U5" s="99">
        <v>1</v>
      </c>
      <c r="V5" s="101" t="s">
        <v>24</v>
      </c>
      <c r="W5" s="84" t="s">
        <v>95</v>
      </c>
      <c r="X5" s="98" t="s">
        <v>31</v>
      </c>
      <c r="Y5" s="84" t="s">
        <v>76</v>
      </c>
      <c r="Z5" s="100" t="s">
        <v>25</v>
      </c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6"/>
      <c r="AO5" s="90"/>
      <c r="AP5" s="88"/>
      <c r="AQ5" s="88"/>
      <c r="AR5" s="89"/>
      <c r="AS5" s="90"/>
      <c r="AT5" s="90"/>
      <c r="AU5" s="90"/>
      <c r="AV5" s="90"/>
      <c r="AW5" s="90"/>
      <c r="AX5" s="91"/>
      <c r="AY5" s="91"/>
      <c r="AZ5" s="91"/>
      <c r="BA5" s="90"/>
      <c r="BB5" s="90"/>
    </row>
    <row r="6" spans="1:54" s="9" customFormat="1" ht="25.5">
      <c r="A6" s="8" t="s">
        <v>22</v>
      </c>
      <c r="B6" s="214">
        <f>ROUND((($E$6*$G$6+$J$6*($L$6+$N$6))*($Q$6+$S$6)*($U$6+$W$6)*$Y$6),0)</f>
        <v>0</v>
      </c>
      <c r="C6" s="215"/>
      <c r="D6" s="121" t="s">
        <v>92</v>
      </c>
      <c r="E6" s="74"/>
      <c r="F6" s="7" t="s">
        <v>23</v>
      </c>
      <c r="G6" s="216"/>
      <c r="H6" s="217"/>
      <c r="I6" s="10" t="s">
        <v>24</v>
      </c>
      <c r="J6" s="14">
        <f>$L$32</f>
        <v>0</v>
      </c>
      <c r="K6" s="7" t="s">
        <v>94</v>
      </c>
      <c r="L6" s="7">
        <v>1</v>
      </c>
      <c r="M6" s="7" t="s">
        <v>24</v>
      </c>
      <c r="N6" s="120">
        <v>0.15</v>
      </c>
      <c r="O6" s="68" t="s">
        <v>93</v>
      </c>
      <c r="P6" s="122" t="s">
        <v>91</v>
      </c>
      <c r="Q6" s="15" t="s">
        <v>32</v>
      </c>
      <c r="R6" s="15" t="s">
        <v>10</v>
      </c>
      <c r="S6" s="13">
        <f>$L$38/100</f>
        <v>0</v>
      </c>
      <c r="T6" s="57" t="s">
        <v>31</v>
      </c>
      <c r="U6" s="75">
        <v>1</v>
      </c>
      <c r="V6" s="64" t="s">
        <v>53</v>
      </c>
      <c r="W6" s="64">
        <f>L40/100</f>
        <v>0</v>
      </c>
      <c r="X6" s="57" t="s">
        <v>31</v>
      </c>
      <c r="Y6" s="55">
        <f>$L$44/100</f>
        <v>1</v>
      </c>
      <c r="Z6" s="11" t="s">
        <v>25</v>
      </c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22"/>
      <c r="AO6" s="33"/>
      <c r="AP6" s="31"/>
      <c r="AQ6" s="31"/>
      <c r="AR6" s="32"/>
      <c r="AS6" s="33"/>
      <c r="AT6" s="33"/>
      <c r="AU6" s="33"/>
      <c r="AV6" s="33"/>
      <c r="AW6" s="33"/>
      <c r="AX6" s="34"/>
      <c r="AY6" s="34"/>
      <c r="AZ6" s="34"/>
      <c r="BA6" s="33"/>
      <c r="BB6" s="33"/>
    </row>
    <row r="7" spans="1:54" s="104" customFormat="1" ht="9.9499999999999993" customHeight="1">
      <c r="A7" s="227"/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05"/>
      <c r="AO7" s="111"/>
      <c r="AP7" s="109"/>
      <c r="AQ7" s="109"/>
      <c r="AR7" s="110"/>
      <c r="AS7" s="111"/>
      <c r="AT7" s="111"/>
      <c r="AU7" s="111"/>
      <c r="AV7" s="111"/>
      <c r="AW7" s="111"/>
      <c r="AX7" s="112"/>
      <c r="AY7" s="112"/>
      <c r="AZ7" s="112"/>
      <c r="BA7" s="111"/>
      <c r="BB7" s="111"/>
    </row>
    <row r="8" spans="1:54" ht="25.5" customHeight="1">
      <c r="A8" s="238" t="s">
        <v>71</v>
      </c>
      <c r="B8" s="223"/>
      <c r="C8" s="223"/>
      <c r="D8" s="223"/>
      <c r="E8" s="223"/>
      <c r="F8" s="223"/>
      <c r="G8" s="223"/>
      <c r="H8" s="223"/>
      <c r="I8" s="223"/>
      <c r="J8" s="83" t="s">
        <v>70</v>
      </c>
      <c r="K8" s="83"/>
      <c r="L8" s="230">
        <f>ROUND(($E$6*$G$6/($L$6+$N$6)+$J$6)*($Q$6+$S$6),0)</f>
        <v>0</v>
      </c>
      <c r="M8" s="230"/>
      <c r="N8" s="230"/>
      <c r="O8" s="230"/>
      <c r="P8" s="230"/>
      <c r="Q8" s="230"/>
      <c r="R8" s="230"/>
      <c r="S8" s="230"/>
      <c r="T8" s="230"/>
      <c r="U8" s="223" t="s">
        <v>8</v>
      </c>
      <c r="V8" s="223"/>
      <c r="W8" s="223"/>
      <c r="X8" s="223"/>
      <c r="Y8" s="223"/>
      <c r="Z8" s="224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23"/>
      <c r="AO8" s="35"/>
      <c r="AP8" s="35"/>
      <c r="AQ8" s="35"/>
      <c r="AR8" s="36"/>
    </row>
    <row r="9" spans="1:54" s="103" customFormat="1" ht="9.9499999999999993" customHeight="1">
      <c r="A9" s="227"/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228"/>
      <c r="T9" s="228"/>
      <c r="U9" s="228"/>
      <c r="V9" s="228"/>
      <c r="W9" s="228"/>
      <c r="X9" s="228"/>
      <c r="Y9" s="228"/>
      <c r="Z9" s="228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06"/>
      <c r="AO9" s="113"/>
      <c r="AP9" s="113"/>
      <c r="AQ9" s="113"/>
      <c r="AR9" s="114"/>
      <c r="AS9" s="107"/>
      <c r="AT9" s="107"/>
      <c r="AU9" s="107"/>
      <c r="AV9" s="107"/>
      <c r="AW9" s="107"/>
      <c r="AX9" s="108"/>
      <c r="AY9" s="108"/>
      <c r="AZ9" s="108"/>
      <c r="BA9" s="107"/>
      <c r="BB9" s="107"/>
    </row>
    <row r="10" spans="1:54" ht="25.5">
      <c r="A10" s="82" t="s">
        <v>0</v>
      </c>
      <c r="B10" s="218" t="s">
        <v>1</v>
      </c>
      <c r="C10" s="218"/>
      <c r="D10" s="218" t="s">
        <v>2</v>
      </c>
      <c r="E10" s="218"/>
      <c r="F10" s="218"/>
      <c r="G10" s="218"/>
      <c r="H10" s="218"/>
      <c r="I10" s="218"/>
      <c r="J10" s="218" t="s">
        <v>3</v>
      </c>
      <c r="K10" s="218"/>
      <c r="L10" s="218" t="s">
        <v>66</v>
      </c>
      <c r="M10" s="218"/>
      <c r="N10" s="218"/>
      <c r="O10" s="218"/>
      <c r="P10" s="218"/>
      <c r="Q10" s="218"/>
      <c r="R10" s="218"/>
      <c r="S10" s="218"/>
      <c r="T10" s="218"/>
      <c r="U10" s="219" t="s">
        <v>4</v>
      </c>
      <c r="V10" s="220"/>
      <c r="W10" s="220"/>
      <c r="X10" s="220"/>
      <c r="Y10" s="220"/>
      <c r="Z10" s="221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23"/>
      <c r="AO10" s="35"/>
      <c r="AP10" s="35"/>
      <c r="AQ10" s="35"/>
      <c r="AR10" s="36"/>
    </row>
    <row r="11" spans="1:54" ht="39.950000000000003" customHeight="1">
      <c r="A11" s="260" t="s">
        <v>83</v>
      </c>
      <c r="B11" s="261"/>
      <c r="C11" s="261"/>
      <c r="D11" s="261"/>
      <c r="E11" s="261"/>
      <c r="F11" s="261"/>
      <c r="G11" s="261"/>
      <c r="H11" s="261"/>
      <c r="I11" s="262"/>
      <c r="J11" s="263" t="s">
        <v>6</v>
      </c>
      <c r="K11" s="264"/>
      <c r="L11" s="265"/>
      <c r="M11" s="266"/>
      <c r="N11" s="266"/>
      <c r="O11" s="266"/>
      <c r="P11" s="266"/>
      <c r="Q11" s="266"/>
      <c r="R11" s="266"/>
      <c r="S11" s="266"/>
      <c r="T11" s="102" t="s">
        <v>79</v>
      </c>
      <c r="U11" s="267" t="s">
        <v>103</v>
      </c>
      <c r="V11" s="268"/>
      <c r="W11" s="268"/>
      <c r="X11" s="268"/>
      <c r="Y11" s="268"/>
      <c r="Z11" s="269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23"/>
      <c r="AO11" s="35"/>
      <c r="AP11" s="35"/>
      <c r="AQ11" s="35"/>
      <c r="AR11" s="36"/>
    </row>
    <row r="12" spans="1:54" ht="39.950000000000003" customHeight="1">
      <c r="A12" s="260" t="s">
        <v>84</v>
      </c>
      <c r="B12" s="261"/>
      <c r="C12" s="261"/>
      <c r="D12" s="261"/>
      <c r="E12" s="261"/>
      <c r="F12" s="261"/>
      <c r="G12" s="261"/>
      <c r="H12" s="261"/>
      <c r="I12" s="262"/>
      <c r="J12" s="263" t="s">
        <v>6</v>
      </c>
      <c r="K12" s="264"/>
      <c r="L12" s="265"/>
      <c r="M12" s="266"/>
      <c r="N12" s="266"/>
      <c r="O12" s="266"/>
      <c r="P12" s="266"/>
      <c r="Q12" s="266"/>
      <c r="R12" s="266"/>
      <c r="S12" s="266"/>
      <c r="T12" s="102" t="s">
        <v>79</v>
      </c>
      <c r="U12" s="273"/>
      <c r="V12" s="274"/>
      <c r="W12" s="274"/>
      <c r="X12" s="274"/>
      <c r="Y12" s="274"/>
      <c r="Z12" s="275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5"/>
      <c r="AO12" s="37"/>
      <c r="AP12" s="37"/>
      <c r="AQ12" s="37"/>
      <c r="AR12" s="38"/>
    </row>
    <row r="13" spans="1:54" ht="24.95" customHeight="1">
      <c r="A13" s="281" t="s">
        <v>85</v>
      </c>
      <c r="B13" s="282"/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282"/>
      <c r="N13" s="282"/>
      <c r="O13" s="282"/>
      <c r="P13" s="282"/>
      <c r="Q13" s="282"/>
      <c r="R13" s="282"/>
      <c r="S13" s="282"/>
      <c r="T13" s="282"/>
      <c r="U13" s="282"/>
      <c r="V13" s="282"/>
      <c r="W13" s="282"/>
      <c r="X13" s="282"/>
      <c r="Y13" s="282"/>
      <c r="Z13" s="283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5"/>
      <c r="AO13" s="229"/>
      <c r="AP13" s="229"/>
      <c r="AQ13" s="229"/>
      <c r="AR13" s="39" t="s">
        <v>11</v>
      </c>
      <c r="AS13" s="40" t="s">
        <v>12</v>
      </c>
      <c r="AT13" s="40" t="s">
        <v>13</v>
      </c>
      <c r="AU13" s="40" t="s">
        <v>14</v>
      </c>
      <c r="AV13" s="39" t="s">
        <v>15</v>
      </c>
      <c r="AW13" s="39" t="s">
        <v>16</v>
      </c>
      <c r="AX13" s="41" t="s">
        <v>43</v>
      </c>
      <c r="AY13" s="42" t="s">
        <v>18</v>
      </c>
      <c r="AZ13" s="42" t="s">
        <v>19</v>
      </c>
      <c r="BA13" s="40" t="s">
        <v>20</v>
      </c>
    </row>
    <row r="14" spans="1:54" ht="20.100000000000001" customHeight="1">
      <c r="A14" s="132" t="s">
        <v>55</v>
      </c>
      <c r="B14" s="134"/>
      <c r="C14" s="222" t="s">
        <v>36</v>
      </c>
      <c r="D14" s="222"/>
      <c r="E14" s="222"/>
      <c r="F14" s="222"/>
      <c r="G14" s="222"/>
      <c r="H14" s="222"/>
      <c r="I14" s="222"/>
      <c r="J14" s="225" t="s">
        <v>6</v>
      </c>
      <c r="K14" s="225"/>
      <c r="L14" s="226"/>
      <c r="M14" s="226"/>
      <c r="N14" s="226"/>
      <c r="O14" s="226"/>
      <c r="P14" s="226"/>
      <c r="Q14" s="226"/>
      <c r="R14" s="226"/>
      <c r="S14" s="226"/>
      <c r="T14" s="237" t="s">
        <v>9</v>
      </c>
      <c r="U14" s="204"/>
      <c r="V14" s="204"/>
      <c r="W14" s="204"/>
      <c r="X14" s="204"/>
      <c r="Y14" s="204"/>
      <c r="Z14" s="204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24"/>
      <c r="AO14" s="231" t="b">
        <v>1</v>
      </c>
      <c r="AP14" s="173" t="b">
        <v>0</v>
      </c>
      <c r="AQ14" s="173" t="b">
        <f>AP14</f>
        <v>0</v>
      </c>
      <c r="AR14" s="231">
        <f>IF(AO14=TRUE,1,0)</f>
        <v>1</v>
      </c>
      <c r="AS14" s="173">
        <f>IF(AP14=TRUE,1,0)</f>
        <v>0</v>
      </c>
      <c r="AT14" s="173">
        <f>IF(AQ14=TRUE,1,0)</f>
        <v>0</v>
      </c>
      <c r="AU14" s="173">
        <f>PRODUCT($AR$14,AS14,AT14)</f>
        <v>0</v>
      </c>
      <c r="AV14" s="173">
        <f>$L14</f>
        <v>0</v>
      </c>
      <c r="AW14" s="173">
        <f>PRODUCT($AU14,$AV14)</f>
        <v>0</v>
      </c>
      <c r="AX14" s="173">
        <f>MAX($AW14)</f>
        <v>0</v>
      </c>
      <c r="AY14" s="173" t="s">
        <v>44</v>
      </c>
      <c r="AZ14" s="173" t="s">
        <v>44</v>
      </c>
      <c r="BA14" s="173">
        <f t="shared" ref="BA14" si="0">AX14</f>
        <v>0</v>
      </c>
    </row>
    <row r="15" spans="1:54" ht="20.100000000000001" customHeight="1">
      <c r="A15" s="210"/>
      <c r="B15" s="135"/>
      <c r="C15" s="136"/>
      <c r="D15" s="136"/>
      <c r="E15" s="136"/>
      <c r="F15" s="136"/>
      <c r="G15" s="136"/>
      <c r="H15" s="136"/>
      <c r="I15" s="136"/>
      <c r="J15" s="137"/>
      <c r="K15" s="137"/>
      <c r="L15" s="138"/>
      <c r="M15" s="138"/>
      <c r="N15" s="138"/>
      <c r="O15" s="138"/>
      <c r="P15" s="138"/>
      <c r="Q15" s="138"/>
      <c r="R15" s="138"/>
      <c r="S15" s="138"/>
      <c r="T15" s="139"/>
      <c r="U15" s="204"/>
      <c r="V15" s="204"/>
      <c r="W15" s="204"/>
      <c r="X15" s="204"/>
      <c r="Y15" s="204"/>
      <c r="Z15" s="204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24"/>
      <c r="AO15" s="231"/>
      <c r="AP15" s="173"/>
      <c r="AQ15" s="173"/>
      <c r="AR15" s="231"/>
      <c r="AS15" s="173"/>
      <c r="AT15" s="173"/>
      <c r="AU15" s="173"/>
      <c r="AV15" s="173"/>
      <c r="AW15" s="173"/>
      <c r="AX15" s="173"/>
      <c r="AY15" s="173"/>
      <c r="AZ15" s="173"/>
      <c r="BA15" s="173"/>
    </row>
    <row r="16" spans="1:54" ht="34.9" customHeight="1">
      <c r="A16" s="132" t="s">
        <v>56</v>
      </c>
      <c r="B16" s="134"/>
      <c r="C16" s="136" t="s">
        <v>64</v>
      </c>
      <c r="D16" s="136"/>
      <c r="E16" s="136"/>
      <c r="F16" s="136"/>
      <c r="G16" s="136"/>
      <c r="H16" s="136"/>
      <c r="I16" s="136"/>
      <c r="J16" s="137" t="s">
        <v>6</v>
      </c>
      <c r="K16" s="137"/>
      <c r="L16" s="138"/>
      <c r="M16" s="138"/>
      <c r="N16" s="138"/>
      <c r="O16" s="138"/>
      <c r="P16" s="138"/>
      <c r="Q16" s="138"/>
      <c r="R16" s="138"/>
      <c r="S16" s="138"/>
      <c r="T16" s="139" t="s">
        <v>9</v>
      </c>
      <c r="U16" s="204"/>
      <c r="V16" s="204"/>
      <c r="W16" s="204"/>
      <c r="X16" s="204"/>
      <c r="Y16" s="204"/>
      <c r="Z16" s="204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24"/>
      <c r="AO16" s="231"/>
      <c r="AP16" s="173" t="b">
        <v>0</v>
      </c>
      <c r="AQ16" s="173" t="b">
        <f t="shared" ref="AQ16" si="1">AP16</f>
        <v>0</v>
      </c>
      <c r="AR16" s="231"/>
      <c r="AS16" s="173">
        <f t="shared" ref="AS16" si="2">IF(AP16=TRUE,1,0)</f>
        <v>0</v>
      </c>
      <c r="AT16" s="173">
        <f t="shared" ref="AT16" si="3">IF(AQ16=TRUE,1,0)</f>
        <v>0</v>
      </c>
      <c r="AU16" s="173">
        <f t="shared" ref="AU16" si="4">PRODUCT($AR$14,AS16,AT16)</f>
        <v>0</v>
      </c>
      <c r="AV16" s="173">
        <f t="shared" ref="AV16:AV18" si="5">$L16</f>
        <v>0</v>
      </c>
      <c r="AW16" s="173">
        <f t="shared" ref="AW16:AW18" si="6">PRODUCT($AU16,$AV16)</f>
        <v>0</v>
      </c>
      <c r="AX16" s="173">
        <f>MAX($AW16)</f>
        <v>0</v>
      </c>
      <c r="AY16" s="173" t="s">
        <v>21</v>
      </c>
      <c r="AZ16" s="173" t="s">
        <v>21</v>
      </c>
      <c r="BA16" s="173">
        <f t="shared" ref="BA16" si="7">AX16</f>
        <v>0</v>
      </c>
    </row>
    <row r="17" spans="1:53" ht="34.9" customHeight="1">
      <c r="A17" s="133"/>
      <c r="B17" s="135"/>
      <c r="C17" s="136"/>
      <c r="D17" s="136"/>
      <c r="E17" s="136"/>
      <c r="F17" s="136"/>
      <c r="G17" s="136"/>
      <c r="H17" s="136"/>
      <c r="I17" s="136"/>
      <c r="J17" s="137"/>
      <c r="K17" s="137"/>
      <c r="L17" s="138"/>
      <c r="M17" s="138"/>
      <c r="N17" s="138"/>
      <c r="O17" s="138"/>
      <c r="P17" s="138"/>
      <c r="Q17" s="138"/>
      <c r="R17" s="138"/>
      <c r="S17" s="138"/>
      <c r="T17" s="139"/>
      <c r="U17" s="204"/>
      <c r="V17" s="204"/>
      <c r="W17" s="204"/>
      <c r="X17" s="204"/>
      <c r="Y17" s="204"/>
      <c r="Z17" s="204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24"/>
      <c r="AO17" s="231"/>
      <c r="AP17" s="173"/>
      <c r="AQ17" s="173"/>
      <c r="AR17" s="231"/>
      <c r="AS17" s="173"/>
      <c r="AT17" s="173"/>
      <c r="AU17" s="173"/>
      <c r="AV17" s="173"/>
      <c r="AW17" s="173"/>
      <c r="AX17" s="173"/>
      <c r="AY17" s="173"/>
      <c r="AZ17" s="173"/>
      <c r="BA17" s="173"/>
    </row>
    <row r="18" spans="1:53" ht="20.100000000000001" customHeight="1">
      <c r="A18" s="132" t="s">
        <v>57</v>
      </c>
      <c r="B18" s="134"/>
      <c r="C18" s="136" t="s">
        <v>37</v>
      </c>
      <c r="D18" s="136"/>
      <c r="E18" s="136"/>
      <c r="F18" s="136"/>
      <c r="G18" s="136"/>
      <c r="H18" s="136"/>
      <c r="I18" s="136"/>
      <c r="J18" s="137" t="s">
        <v>6</v>
      </c>
      <c r="K18" s="137"/>
      <c r="L18" s="138"/>
      <c r="M18" s="138"/>
      <c r="N18" s="138"/>
      <c r="O18" s="138"/>
      <c r="P18" s="138"/>
      <c r="Q18" s="138"/>
      <c r="R18" s="138"/>
      <c r="S18" s="138"/>
      <c r="T18" s="139" t="s">
        <v>9</v>
      </c>
      <c r="U18" s="204"/>
      <c r="V18" s="204"/>
      <c r="W18" s="204"/>
      <c r="X18" s="204"/>
      <c r="Y18" s="204"/>
      <c r="Z18" s="204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24"/>
      <c r="AO18" s="231"/>
      <c r="AP18" s="173" t="b">
        <v>0</v>
      </c>
      <c r="AQ18" s="173" t="b">
        <f t="shared" ref="AQ18" si="8">AP18</f>
        <v>0</v>
      </c>
      <c r="AR18" s="231"/>
      <c r="AS18" s="173">
        <f t="shared" ref="AS18" si="9">IF(AP18=TRUE,1,0)</f>
        <v>0</v>
      </c>
      <c r="AT18" s="173">
        <f t="shared" ref="AT18" si="10">IF(AQ18=TRUE,1,0)</f>
        <v>0</v>
      </c>
      <c r="AU18" s="173">
        <f t="shared" ref="AU18" si="11">PRODUCT($AR$14,AS18,AT18)</f>
        <v>0</v>
      </c>
      <c r="AV18" s="173">
        <f t="shared" si="5"/>
        <v>0</v>
      </c>
      <c r="AW18" s="173">
        <f t="shared" si="6"/>
        <v>0</v>
      </c>
      <c r="AX18" s="173">
        <f>MAX($AW18)</f>
        <v>0</v>
      </c>
      <c r="AY18" s="173" t="s">
        <v>44</v>
      </c>
      <c r="AZ18" s="173" t="s">
        <v>44</v>
      </c>
      <c r="BA18" s="173">
        <f t="shared" ref="BA18" si="12">AX18</f>
        <v>0</v>
      </c>
    </row>
    <row r="19" spans="1:53" ht="20.100000000000001" customHeight="1">
      <c r="A19" s="133"/>
      <c r="B19" s="135"/>
      <c r="C19" s="136"/>
      <c r="D19" s="136"/>
      <c r="E19" s="136"/>
      <c r="F19" s="136"/>
      <c r="G19" s="136"/>
      <c r="H19" s="136"/>
      <c r="I19" s="136"/>
      <c r="J19" s="137"/>
      <c r="K19" s="137"/>
      <c r="L19" s="138"/>
      <c r="M19" s="138"/>
      <c r="N19" s="138"/>
      <c r="O19" s="138"/>
      <c r="P19" s="138"/>
      <c r="Q19" s="138"/>
      <c r="R19" s="138"/>
      <c r="S19" s="138"/>
      <c r="T19" s="139"/>
      <c r="U19" s="204"/>
      <c r="V19" s="204"/>
      <c r="W19" s="204"/>
      <c r="X19" s="204"/>
      <c r="Y19" s="204"/>
      <c r="Z19" s="204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24"/>
      <c r="AO19" s="231"/>
      <c r="AP19" s="173"/>
      <c r="AQ19" s="173"/>
      <c r="AR19" s="231"/>
      <c r="AS19" s="173"/>
      <c r="AT19" s="173"/>
      <c r="AU19" s="173"/>
      <c r="AV19" s="173"/>
      <c r="AW19" s="173"/>
      <c r="AX19" s="173"/>
      <c r="AY19" s="173"/>
      <c r="AZ19" s="173"/>
      <c r="BA19" s="173"/>
    </row>
    <row r="20" spans="1:53" ht="20.100000000000001" customHeight="1">
      <c r="A20" s="132" t="s">
        <v>65</v>
      </c>
      <c r="B20" s="134"/>
      <c r="C20" s="136" t="s">
        <v>38</v>
      </c>
      <c r="D20" s="136"/>
      <c r="E20" s="136"/>
      <c r="F20" s="136"/>
      <c r="G20" s="136"/>
      <c r="H20" s="136"/>
      <c r="I20" s="136"/>
      <c r="J20" s="137" t="s">
        <v>6</v>
      </c>
      <c r="K20" s="137"/>
      <c r="L20" s="138"/>
      <c r="M20" s="138"/>
      <c r="N20" s="138"/>
      <c r="O20" s="138"/>
      <c r="P20" s="138"/>
      <c r="Q20" s="138"/>
      <c r="R20" s="138"/>
      <c r="S20" s="138"/>
      <c r="T20" s="139" t="s">
        <v>9</v>
      </c>
      <c r="U20" s="204"/>
      <c r="V20" s="204"/>
      <c r="W20" s="204"/>
      <c r="X20" s="204"/>
      <c r="Y20" s="204"/>
      <c r="Z20" s="204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24"/>
      <c r="AO20" s="231"/>
      <c r="AP20" s="173" t="b">
        <v>0</v>
      </c>
      <c r="AQ20" s="173" t="b">
        <f t="shared" ref="AQ20" si="13">AP20</f>
        <v>0</v>
      </c>
      <c r="AR20" s="231"/>
      <c r="AS20" s="173">
        <f t="shared" ref="AS20" si="14">IF(AP20=TRUE,1,0)</f>
        <v>0</v>
      </c>
      <c r="AT20" s="173">
        <f t="shared" ref="AT20" si="15">IF(AQ20=TRUE,1,0)</f>
        <v>0</v>
      </c>
      <c r="AU20" s="173">
        <f t="shared" ref="AU20" si="16">PRODUCT($AR$14,AS20,AT20)</f>
        <v>0</v>
      </c>
      <c r="AV20" s="173">
        <f t="shared" ref="AV20" si="17">$L20</f>
        <v>0</v>
      </c>
      <c r="AW20" s="173">
        <f t="shared" ref="AW20" si="18">PRODUCT($AU20,$AV20)</f>
        <v>0</v>
      </c>
      <c r="AX20" s="173">
        <f t="shared" ref="AX20" si="19">MAX($AW20)</f>
        <v>0</v>
      </c>
      <c r="AY20" s="173" t="s">
        <v>44</v>
      </c>
      <c r="AZ20" s="173" t="s">
        <v>44</v>
      </c>
      <c r="BA20" s="173">
        <f t="shared" ref="BA20" si="20">AX20</f>
        <v>0</v>
      </c>
    </row>
    <row r="21" spans="1:53" ht="20.100000000000001" customHeight="1">
      <c r="A21" s="133"/>
      <c r="B21" s="135"/>
      <c r="C21" s="136"/>
      <c r="D21" s="136"/>
      <c r="E21" s="136"/>
      <c r="F21" s="136"/>
      <c r="G21" s="136"/>
      <c r="H21" s="136"/>
      <c r="I21" s="136"/>
      <c r="J21" s="137"/>
      <c r="K21" s="137"/>
      <c r="L21" s="138"/>
      <c r="M21" s="138"/>
      <c r="N21" s="138"/>
      <c r="O21" s="138"/>
      <c r="P21" s="138"/>
      <c r="Q21" s="138"/>
      <c r="R21" s="138"/>
      <c r="S21" s="138"/>
      <c r="T21" s="139"/>
      <c r="U21" s="204"/>
      <c r="V21" s="204"/>
      <c r="W21" s="204"/>
      <c r="X21" s="204"/>
      <c r="Y21" s="204"/>
      <c r="Z21" s="204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24"/>
      <c r="AO21" s="231"/>
      <c r="AP21" s="173"/>
      <c r="AQ21" s="173"/>
      <c r="AR21" s="231"/>
      <c r="AS21" s="173"/>
      <c r="AT21" s="173"/>
      <c r="AU21" s="173"/>
      <c r="AV21" s="173"/>
      <c r="AW21" s="173"/>
      <c r="AX21" s="173"/>
      <c r="AY21" s="173"/>
      <c r="AZ21" s="173"/>
      <c r="BA21" s="173"/>
    </row>
    <row r="22" spans="1:53" ht="20.100000000000001" customHeight="1">
      <c r="A22" s="132" t="s">
        <v>58</v>
      </c>
      <c r="B22" s="134"/>
      <c r="C22" s="136" t="s">
        <v>39</v>
      </c>
      <c r="D22" s="136"/>
      <c r="E22" s="136"/>
      <c r="F22" s="136"/>
      <c r="G22" s="136"/>
      <c r="H22" s="136"/>
      <c r="I22" s="136"/>
      <c r="J22" s="137" t="s">
        <v>6</v>
      </c>
      <c r="K22" s="137"/>
      <c r="L22" s="138"/>
      <c r="M22" s="138"/>
      <c r="N22" s="138"/>
      <c r="O22" s="138"/>
      <c r="P22" s="138"/>
      <c r="Q22" s="138"/>
      <c r="R22" s="138"/>
      <c r="S22" s="138"/>
      <c r="T22" s="139" t="s">
        <v>9</v>
      </c>
      <c r="U22" s="204"/>
      <c r="V22" s="204"/>
      <c r="W22" s="204"/>
      <c r="X22" s="204"/>
      <c r="Y22" s="204"/>
      <c r="Z22" s="204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24"/>
      <c r="AO22" s="231"/>
      <c r="AP22" s="173" t="b">
        <v>0</v>
      </c>
      <c r="AQ22" s="173" t="b">
        <f t="shared" ref="AQ22" si="21">AP22</f>
        <v>0</v>
      </c>
      <c r="AR22" s="231"/>
      <c r="AS22" s="173">
        <f t="shared" ref="AS22" si="22">IF(AP22=TRUE,1,0)</f>
        <v>0</v>
      </c>
      <c r="AT22" s="173">
        <f t="shared" ref="AT22" si="23">IF(AQ22=TRUE,1,0)</f>
        <v>0</v>
      </c>
      <c r="AU22" s="173">
        <f t="shared" ref="AU22" si="24">PRODUCT($AR$14,AS22,AT22)</f>
        <v>0</v>
      </c>
      <c r="AV22" s="173">
        <f t="shared" ref="AV22" si="25">$L22</f>
        <v>0</v>
      </c>
      <c r="AW22" s="173">
        <f t="shared" ref="AW22" si="26">PRODUCT($AU22,$AV22)</f>
        <v>0</v>
      </c>
      <c r="AX22" s="173">
        <f t="shared" ref="AX22" si="27">MAX($AW22)</f>
        <v>0</v>
      </c>
      <c r="AY22" s="173" t="s">
        <v>45</v>
      </c>
      <c r="AZ22" s="173" t="s">
        <v>44</v>
      </c>
      <c r="BA22" s="173">
        <f t="shared" ref="BA22" si="28">AX22</f>
        <v>0</v>
      </c>
    </row>
    <row r="23" spans="1:53" ht="20.100000000000001" customHeight="1">
      <c r="A23" s="133"/>
      <c r="B23" s="135"/>
      <c r="C23" s="136"/>
      <c r="D23" s="136"/>
      <c r="E23" s="136"/>
      <c r="F23" s="136"/>
      <c r="G23" s="136"/>
      <c r="H23" s="136"/>
      <c r="I23" s="136"/>
      <c r="J23" s="137"/>
      <c r="K23" s="137"/>
      <c r="L23" s="138"/>
      <c r="M23" s="138"/>
      <c r="N23" s="138"/>
      <c r="O23" s="138"/>
      <c r="P23" s="138"/>
      <c r="Q23" s="138"/>
      <c r="R23" s="138"/>
      <c r="S23" s="138"/>
      <c r="T23" s="139"/>
      <c r="U23" s="204"/>
      <c r="V23" s="204"/>
      <c r="W23" s="204"/>
      <c r="X23" s="204"/>
      <c r="Y23" s="204"/>
      <c r="Z23" s="204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24"/>
      <c r="AO23" s="231"/>
      <c r="AP23" s="173"/>
      <c r="AQ23" s="173"/>
      <c r="AR23" s="231"/>
      <c r="AS23" s="173"/>
      <c r="AT23" s="173"/>
      <c r="AU23" s="173"/>
      <c r="AV23" s="173"/>
      <c r="AW23" s="173"/>
      <c r="AX23" s="173"/>
      <c r="AY23" s="173"/>
      <c r="AZ23" s="173"/>
      <c r="BA23" s="173"/>
    </row>
    <row r="24" spans="1:53" ht="20.100000000000001" customHeight="1">
      <c r="A24" s="132" t="s">
        <v>60</v>
      </c>
      <c r="B24" s="134"/>
      <c r="C24" s="136" t="s">
        <v>40</v>
      </c>
      <c r="D24" s="136"/>
      <c r="E24" s="136"/>
      <c r="F24" s="136"/>
      <c r="G24" s="136"/>
      <c r="H24" s="136"/>
      <c r="I24" s="136"/>
      <c r="J24" s="137" t="s">
        <v>6</v>
      </c>
      <c r="K24" s="137"/>
      <c r="L24" s="138"/>
      <c r="M24" s="138"/>
      <c r="N24" s="138"/>
      <c r="O24" s="138"/>
      <c r="P24" s="138"/>
      <c r="Q24" s="138"/>
      <c r="R24" s="138"/>
      <c r="S24" s="138"/>
      <c r="T24" s="187" t="s">
        <v>9</v>
      </c>
      <c r="U24" s="204"/>
      <c r="V24" s="204"/>
      <c r="W24" s="204"/>
      <c r="X24" s="204"/>
      <c r="Y24" s="204"/>
      <c r="Z24" s="204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24"/>
      <c r="AO24" s="231"/>
      <c r="AP24" s="173" t="b">
        <v>0</v>
      </c>
      <c r="AQ24" s="173" t="b">
        <f t="shared" ref="AQ24" si="29">AP24</f>
        <v>0</v>
      </c>
      <c r="AR24" s="231"/>
      <c r="AS24" s="173">
        <f t="shared" ref="AS24" si="30">IF(AP24=TRUE,1,0)</f>
        <v>0</v>
      </c>
      <c r="AT24" s="173">
        <f t="shared" ref="AT24" si="31">IF(AQ24=TRUE,1,0)</f>
        <v>0</v>
      </c>
      <c r="AU24" s="173">
        <f t="shared" ref="AU24" si="32">PRODUCT($AR$14,AS24,AT24)</f>
        <v>0</v>
      </c>
      <c r="AV24" s="173">
        <f t="shared" ref="AV24" si="33">$L24</f>
        <v>0</v>
      </c>
      <c r="AW24" s="173">
        <f t="shared" ref="AW24" si="34">PRODUCT($AU24,$AV24)</f>
        <v>0</v>
      </c>
      <c r="AX24" s="173">
        <f t="shared" ref="AX24" si="35">MAX($AW24)</f>
        <v>0</v>
      </c>
      <c r="AY24" s="173" t="s">
        <v>21</v>
      </c>
      <c r="AZ24" s="173" t="s">
        <v>21</v>
      </c>
      <c r="BA24" s="173">
        <f>AX24</f>
        <v>0</v>
      </c>
    </row>
    <row r="25" spans="1:53" ht="20.100000000000001" customHeight="1">
      <c r="A25" s="133"/>
      <c r="B25" s="135"/>
      <c r="C25" s="136"/>
      <c r="D25" s="136"/>
      <c r="E25" s="136"/>
      <c r="F25" s="136"/>
      <c r="G25" s="136"/>
      <c r="H25" s="136"/>
      <c r="I25" s="136"/>
      <c r="J25" s="137"/>
      <c r="K25" s="137"/>
      <c r="L25" s="138"/>
      <c r="M25" s="138"/>
      <c r="N25" s="138"/>
      <c r="O25" s="138"/>
      <c r="P25" s="138"/>
      <c r="Q25" s="138"/>
      <c r="R25" s="138"/>
      <c r="S25" s="138"/>
      <c r="T25" s="206"/>
      <c r="U25" s="204"/>
      <c r="V25" s="204"/>
      <c r="W25" s="204"/>
      <c r="X25" s="204"/>
      <c r="Y25" s="204"/>
      <c r="Z25" s="204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24"/>
      <c r="AO25" s="231"/>
      <c r="AP25" s="173"/>
      <c r="AQ25" s="173"/>
      <c r="AR25" s="231"/>
      <c r="AS25" s="173"/>
      <c r="AT25" s="173"/>
      <c r="AU25" s="173"/>
      <c r="AV25" s="173"/>
      <c r="AW25" s="173"/>
      <c r="AX25" s="173"/>
      <c r="AY25" s="173"/>
      <c r="AZ25" s="173"/>
      <c r="BA25" s="173"/>
    </row>
    <row r="26" spans="1:53" ht="20.100000000000001" customHeight="1">
      <c r="A26" s="132" t="s">
        <v>61</v>
      </c>
      <c r="B26" s="134"/>
      <c r="C26" s="136" t="s">
        <v>41</v>
      </c>
      <c r="D26" s="136"/>
      <c r="E26" s="136"/>
      <c r="F26" s="136"/>
      <c r="G26" s="136"/>
      <c r="H26" s="136"/>
      <c r="I26" s="136"/>
      <c r="J26" s="137" t="s">
        <v>6</v>
      </c>
      <c r="K26" s="137"/>
      <c r="L26" s="138"/>
      <c r="M26" s="138"/>
      <c r="N26" s="138"/>
      <c r="O26" s="138"/>
      <c r="P26" s="138"/>
      <c r="Q26" s="138"/>
      <c r="R26" s="138"/>
      <c r="S26" s="138"/>
      <c r="T26" s="187" t="s">
        <v>9</v>
      </c>
      <c r="U26" s="204"/>
      <c r="V26" s="204"/>
      <c r="W26" s="204"/>
      <c r="X26" s="204"/>
      <c r="Y26" s="204"/>
      <c r="Z26" s="204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24"/>
      <c r="AO26" s="231"/>
      <c r="AP26" s="173" t="b">
        <v>0</v>
      </c>
      <c r="AQ26" s="173" t="b">
        <f t="shared" ref="AQ26" si="36">AP26</f>
        <v>0</v>
      </c>
      <c r="AR26" s="231"/>
      <c r="AS26" s="173">
        <f t="shared" ref="AS26" si="37">IF(AP26=TRUE,1,0)</f>
        <v>0</v>
      </c>
      <c r="AT26" s="173">
        <f t="shared" ref="AT26" si="38">IF(AQ26=TRUE,1,0)</f>
        <v>0</v>
      </c>
      <c r="AU26" s="173">
        <f t="shared" ref="AU26" si="39">PRODUCT($AR$14,AS26,AT26)</f>
        <v>0</v>
      </c>
      <c r="AV26" s="173">
        <f t="shared" ref="AV26" si="40">$L26</f>
        <v>0</v>
      </c>
      <c r="AW26" s="173">
        <f t="shared" ref="AW26" si="41">PRODUCT($AU26,$AV26)</f>
        <v>0</v>
      </c>
      <c r="AX26" s="173">
        <f t="shared" ref="AX26" si="42">MAX($AW26)</f>
        <v>0</v>
      </c>
      <c r="AY26" s="173" t="s">
        <v>21</v>
      </c>
      <c r="AZ26" s="173" t="s">
        <v>21</v>
      </c>
      <c r="BA26" s="173">
        <f t="shared" ref="BA26" si="43">AX26</f>
        <v>0</v>
      </c>
    </row>
    <row r="27" spans="1:53" ht="20.100000000000001" customHeight="1">
      <c r="A27" s="133"/>
      <c r="B27" s="135"/>
      <c r="C27" s="136"/>
      <c r="D27" s="136"/>
      <c r="E27" s="136"/>
      <c r="F27" s="136"/>
      <c r="G27" s="136"/>
      <c r="H27" s="136"/>
      <c r="I27" s="136"/>
      <c r="J27" s="137"/>
      <c r="K27" s="137"/>
      <c r="L27" s="138"/>
      <c r="M27" s="138"/>
      <c r="N27" s="138"/>
      <c r="O27" s="138"/>
      <c r="P27" s="138"/>
      <c r="Q27" s="138"/>
      <c r="R27" s="138"/>
      <c r="S27" s="138"/>
      <c r="T27" s="206"/>
      <c r="U27" s="204"/>
      <c r="V27" s="204"/>
      <c r="W27" s="204"/>
      <c r="X27" s="204"/>
      <c r="Y27" s="204"/>
      <c r="Z27" s="204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24"/>
      <c r="AO27" s="231"/>
      <c r="AP27" s="173"/>
      <c r="AQ27" s="173"/>
      <c r="AR27" s="231"/>
      <c r="AS27" s="173"/>
      <c r="AT27" s="173"/>
      <c r="AU27" s="173"/>
      <c r="AV27" s="173"/>
      <c r="AW27" s="173"/>
      <c r="AX27" s="173"/>
      <c r="AY27" s="173"/>
      <c r="AZ27" s="173"/>
      <c r="BA27" s="173"/>
    </row>
    <row r="28" spans="1:53" ht="20.100000000000001" customHeight="1">
      <c r="A28" s="132" t="s">
        <v>62</v>
      </c>
      <c r="B28" s="134"/>
      <c r="C28" s="136" t="s">
        <v>34</v>
      </c>
      <c r="D28" s="136"/>
      <c r="E28" s="136"/>
      <c r="F28" s="136"/>
      <c r="G28" s="136"/>
      <c r="H28" s="136"/>
      <c r="I28" s="136"/>
      <c r="J28" s="137" t="s">
        <v>6</v>
      </c>
      <c r="K28" s="137"/>
      <c r="L28" s="138"/>
      <c r="M28" s="138"/>
      <c r="N28" s="138"/>
      <c r="O28" s="138"/>
      <c r="P28" s="138"/>
      <c r="Q28" s="138"/>
      <c r="R28" s="138"/>
      <c r="S28" s="138"/>
      <c r="T28" s="187" t="s">
        <v>9</v>
      </c>
      <c r="U28" s="204"/>
      <c r="V28" s="204"/>
      <c r="W28" s="204"/>
      <c r="X28" s="204"/>
      <c r="Y28" s="204"/>
      <c r="Z28" s="204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24"/>
      <c r="AO28" s="231"/>
      <c r="AP28" s="173" t="b">
        <v>0</v>
      </c>
      <c r="AQ28" s="173" t="b">
        <f t="shared" ref="AQ28" si="44">AP28</f>
        <v>0</v>
      </c>
      <c r="AR28" s="231"/>
      <c r="AS28" s="173">
        <f t="shared" ref="AS28" si="45">IF(AP28=TRUE,1,0)</f>
        <v>0</v>
      </c>
      <c r="AT28" s="173">
        <f t="shared" ref="AT28" si="46">IF(AQ28=TRUE,1,0)</f>
        <v>0</v>
      </c>
      <c r="AU28" s="173">
        <f t="shared" ref="AU28" si="47">PRODUCT($AR$14,AS28,AT28)</f>
        <v>0</v>
      </c>
      <c r="AV28" s="173">
        <f t="shared" ref="AV28" si="48">$L28</f>
        <v>0</v>
      </c>
      <c r="AW28" s="173">
        <f t="shared" ref="AW28" si="49">PRODUCT($AU28,$AV28)</f>
        <v>0</v>
      </c>
      <c r="AX28" s="173">
        <f t="shared" ref="AX28" si="50">MAX($AW28)</f>
        <v>0</v>
      </c>
      <c r="AY28" s="173" t="s">
        <v>21</v>
      </c>
      <c r="AZ28" s="173" t="s">
        <v>21</v>
      </c>
      <c r="BA28" s="173">
        <f t="shared" ref="BA28" si="51">AX28</f>
        <v>0</v>
      </c>
    </row>
    <row r="29" spans="1:53" ht="20.100000000000001" customHeight="1">
      <c r="A29" s="133"/>
      <c r="B29" s="135"/>
      <c r="C29" s="136"/>
      <c r="D29" s="136"/>
      <c r="E29" s="136"/>
      <c r="F29" s="136"/>
      <c r="G29" s="136"/>
      <c r="H29" s="136"/>
      <c r="I29" s="136"/>
      <c r="J29" s="137"/>
      <c r="K29" s="137"/>
      <c r="L29" s="138"/>
      <c r="M29" s="138"/>
      <c r="N29" s="138"/>
      <c r="O29" s="138"/>
      <c r="P29" s="138"/>
      <c r="Q29" s="138"/>
      <c r="R29" s="138"/>
      <c r="S29" s="138"/>
      <c r="T29" s="206"/>
      <c r="U29" s="204"/>
      <c r="V29" s="204"/>
      <c r="W29" s="204"/>
      <c r="X29" s="204"/>
      <c r="Y29" s="204"/>
      <c r="Z29" s="204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24"/>
      <c r="AO29" s="231"/>
      <c r="AP29" s="173"/>
      <c r="AQ29" s="173"/>
      <c r="AR29" s="231"/>
      <c r="AS29" s="173"/>
      <c r="AT29" s="173"/>
      <c r="AU29" s="173"/>
      <c r="AV29" s="173"/>
      <c r="AW29" s="173"/>
      <c r="AX29" s="173"/>
      <c r="AY29" s="173"/>
      <c r="AZ29" s="173"/>
      <c r="BA29" s="173"/>
    </row>
    <row r="30" spans="1:53" ht="20.100000000000001" customHeight="1">
      <c r="A30" s="132" t="s">
        <v>63</v>
      </c>
      <c r="B30" s="134"/>
      <c r="C30" s="136" t="s">
        <v>35</v>
      </c>
      <c r="D30" s="136"/>
      <c r="E30" s="136"/>
      <c r="F30" s="136"/>
      <c r="G30" s="136"/>
      <c r="H30" s="136"/>
      <c r="I30" s="136"/>
      <c r="J30" s="137" t="s">
        <v>6</v>
      </c>
      <c r="K30" s="137"/>
      <c r="L30" s="138"/>
      <c r="M30" s="138"/>
      <c r="N30" s="138"/>
      <c r="O30" s="138"/>
      <c r="P30" s="138"/>
      <c r="Q30" s="138"/>
      <c r="R30" s="138"/>
      <c r="S30" s="138"/>
      <c r="T30" s="187" t="s">
        <v>9</v>
      </c>
      <c r="U30" s="204"/>
      <c r="V30" s="204"/>
      <c r="W30" s="204"/>
      <c r="X30" s="204"/>
      <c r="Y30" s="204"/>
      <c r="Z30" s="204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24"/>
      <c r="AO30" s="231"/>
      <c r="AP30" s="173" t="b">
        <v>0</v>
      </c>
      <c r="AQ30" s="173" t="b">
        <f t="shared" ref="AQ30" si="52">AP30</f>
        <v>0</v>
      </c>
      <c r="AR30" s="231"/>
      <c r="AS30" s="173">
        <f t="shared" ref="AS30" si="53">IF(AP30=TRUE,1,0)</f>
        <v>0</v>
      </c>
      <c r="AT30" s="173">
        <f t="shared" ref="AT30" si="54">IF(AQ30=TRUE,1,0)</f>
        <v>0</v>
      </c>
      <c r="AU30" s="173">
        <f t="shared" ref="AU30" si="55">PRODUCT($AR$14,AS30,AT30)</f>
        <v>0</v>
      </c>
      <c r="AV30" s="173">
        <f t="shared" ref="AV30" si="56">$L30</f>
        <v>0</v>
      </c>
      <c r="AW30" s="173">
        <f>PRODUCT($AU30,$AV30)</f>
        <v>0</v>
      </c>
      <c r="AX30" s="173">
        <f t="shared" ref="AX30" si="57">MAX($AW30)</f>
        <v>0</v>
      </c>
      <c r="AY30" s="173" t="s">
        <v>21</v>
      </c>
      <c r="AZ30" s="173" t="s">
        <v>21</v>
      </c>
      <c r="BA30" s="173">
        <f t="shared" ref="BA30" si="58">AX30</f>
        <v>0</v>
      </c>
    </row>
    <row r="31" spans="1:53" ht="20.100000000000001" customHeight="1">
      <c r="A31" s="133"/>
      <c r="B31" s="135"/>
      <c r="C31" s="205"/>
      <c r="D31" s="205"/>
      <c r="E31" s="205"/>
      <c r="F31" s="205"/>
      <c r="G31" s="205"/>
      <c r="H31" s="205"/>
      <c r="I31" s="205"/>
      <c r="J31" s="198"/>
      <c r="K31" s="198"/>
      <c r="L31" s="234"/>
      <c r="M31" s="234"/>
      <c r="N31" s="234"/>
      <c r="O31" s="234"/>
      <c r="P31" s="234"/>
      <c r="Q31" s="234"/>
      <c r="R31" s="234"/>
      <c r="S31" s="234"/>
      <c r="T31" s="188"/>
      <c r="U31" s="204"/>
      <c r="V31" s="204"/>
      <c r="W31" s="204"/>
      <c r="X31" s="204"/>
      <c r="Y31" s="204"/>
      <c r="Z31" s="204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24"/>
      <c r="AO31" s="231"/>
      <c r="AP31" s="173"/>
      <c r="AQ31" s="173"/>
      <c r="AR31" s="231"/>
      <c r="AS31" s="173"/>
      <c r="AT31" s="173"/>
      <c r="AU31" s="173"/>
      <c r="AV31" s="173"/>
      <c r="AW31" s="173"/>
      <c r="AX31" s="173"/>
      <c r="AY31" s="173"/>
      <c r="AZ31" s="173"/>
      <c r="BA31" s="173"/>
    </row>
    <row r="32" spans="1:53" ht="25.5">
      <c r="A32" s="178" t="s">
        <v>42</v>
      </c>
      <c r="B32" s="179"/>
      <c r="C32" s="179"/>
      <c r="D32" s="179"/>
      <c r="E32" s="179"/>
      <c r="F32" s="179"/>
      <c r="G32" s="179"/>
      <c r="H32" s="179"/>
      <c r="I32" s="179"/>
      <c r="J32" s="179"/>
      <c r="K32" s="180"/>
      <c r="L32" s="185">
        <f>$AX$32</f>
        <v>0</v>
      </c>
      <c r="M32" s="186"/>
      <c r="N32" s="186"/>
      <c r="O32" s="186"/>
      <c r="P32" s="186"/>
      <c r="Q32" s="186"/>
      <c r="R32" s="186"/>
      <c r="S32" s="186"/>
      <c r="T32" s="186"/>
      <c r="U32" s="235" t="s">
        <v>8</v>
      </c>
      <c r="V32" s="235"/>
      <c r="W32" s="235"/>
      <c r="X32" s="235"/>
      <c r="Y32" s="235"/>
      <c r="Z32" s="236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24"/>
      <c r="AO32" s="231"/>
      <c r="AP32" s="177"/>
      <c r="AQ32" s="177"/>
      <c r="AR32" s="231"/>
      <c r="AS32" s="177" t="s">
        <v>27</v>
      </c>
      <c r="AT32" s="177"/>
      <c r="AU32" s="177"/>
      <c r="AV32" s="177"/>
      <c r="AW32" s="43" t="s">
        <v>28</v>
      </c>
      <c r="AX32" s="232">
        <f>SUM(BA14:BA31)</f>
        <v>0</v>
      </c>
      <c r="AY32" s="232"/>
      <c r="AZ32" s="232"/>
      <c r="BA32" s="232"/>
    </row>
    <row r="33" spans="1:54" ht="25.5">
      <c r="A33" s="181"/>
      <c r="B33" s="182"/>
      <c r="C33" s="183"/>
      <c r="D33" s="183"/>
      <c r="E33" s="183"/>
      <c r="F33" s="183"/>
      <c r="G33" s="183"/>
      <c r="H33" s="183"/>
      <c r="I33" s="183"/>
      <c r="J33" s="183"/>
      <c r="K33" s="184"/>
      <c r="L33" s="195" t="s">
        <v>59</v>
      </c>
      <c r="M33" s="196"/>
      <c r="N33" s="196"/>
      <c r="O33" s="196"/>
      <c r="P33" s="196"/>
      <c r="Q33" s="196"/>
      <c r="R33" s="196"/>
      <c r="S33" s="197">
        <f>$AX$33</f>
        <v>0</v>
      </c>
      <c r="T33" s="197"/>
      <c r="U33" s="233" t="s">
        <v>30</v>
      </c>
      <c r="V33" s="233"/>
      <c r="W33" s="233"/>
      <c r="X33" s="62"/>
      <c r="Y33" s="62"/>
      <c r="Z33" s="63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24"/>
      <c r="AO33" s="231"/>
      <c r="AP33" s="177"/>
      <c r="AQ33" s="177"/>
      <c r="AR33" s="231"/>
      <c r="AS33" s="177"/>
      <c r="AT33" s="177"/>
      <c r="AU33" s="177"/>
      <c r="AV33" s="177"/>
      <c r="AW33" s="43" t="s">
        <v>29</v>
      </c>
      <c r="AX33" s="232">
        <f>IF($E$6*$G$6&gt;0,AX32/($E$6*$G$6)*100,0)</f>
        <v>0</v>
      </c>
      <c r="AY33" s="232"/>
      <c r="AZ33" s="232"/>
      <c r="BA33" s="232"/>
    </row>
    <row r="34" spans="1:54" ht="20.100000000000001" customHeight="1">
      <c r="A34" s="189" t="s">
        <v>86</v>
      </c>
      <c r="B34" s="190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1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25"/>
      <c r="AO34" s="44"/>
      <c r="AP34" s="44"/>
      <c r="AQ34" s="44"/>
      <c r="AR34" s="45"/>
    </row>
    <row r="35" spans="1:54" ht="20.100000000000001" customHeight="1">
      <c r="A35" s="192"/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4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25"/>
      <c r="AO35" s="176"/>
      <c r="AP35" s="176"/>
      <c r="AQ35" s="176"/>
      <c r="AR35" s="39" t="s">
        <v>11</v>
      </c>
      <c r="AS35" s="40" t="s">
        <v>12</v>
      </c>
      <c r="AT35" s="40" t="s">
        <v>13</v>
      </c>
      <c r="AU35" s="40" t="s">
        <v>14</v>
      </c>
      <c r="AV35" s="39" t="s">
        <v>15</v>
      </c>
      <c r="AW35" s="39" t="s">
        <v>16</v>
      </c>
      <c r="AX35" s="41" t="s">
        <v>17</v>
      </c>
    </row>
    <row r="36" spans="1:54" ht="30" customHeight="1">
      <c r="A36" s="140"/>
      <c r="B36" s="141"/>
      <c r="C36" s="141"/>
      <c r="D36" s="141"/>
      <c r="E36" s="141"/>
      <c r="F36" s="141"/>
      <c r="G36" s="141"/>
      <c r="H36" s="141"/>
      <c r="I36" s="142"/>
      <c r="J36" s="199" t="s">
        <v>5</v>
      </c>
      <c r="K36" s="200"/>
      <c r="L36" s="146" t="s">
        <v>54</v>
      </c>
      <c r="M36" s="147"/>
      <c r="N36" s="147"/>
      <c r="O36" s="147"/>
      <c r="P36" s="147"/>
      <c r="Q36" s="147"/>
      <c r="R36" s="148"/>
      <c r="S36" s="201"/>
      <c r="T36" s="203" t="s">
        <v>7</v>
      </c>
      <c r="U36" s="136" t="s">
        <v>104</v>
      </c>
      <c r="V36" s="136"/>
      <c r="W36" s="136"/>
      <c r="X36" s="136"/>
      <c r="Y36" s="136"/>
      <c r="Z36" s="136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171" t="s">
        <v>98</v>
      </c>
      <c r="AL36" s="171" t="s">
        <v>99</v>
      </c>
      <c r="AM36" s="171" t="s">
        <v>100</v>
      </c>
      <c r="AN36" s="172" t="s">
        <v>101</v>
      </c>
      <c r="AO36" s="166" t="b">
        <v>1</v>
      </c>
      <c r="AP36" s="173" t="b">
        <f>AO36</f>
        <v>1</v>
      </c>
      <c r="AQ36" s="173" t="b">
        <f>AP36</f>
        <v>1</v>
      </c>
      <c r="AR36" s="166">
        <f>IF(AO36=TRUE,1,0)</f>
        <v>1</v>
      </c>
      <c r="AS36" s="173">
        <f>IF(AP36=TRUE,1,0)</f>
        <v>1</v>
      </c>
      <c r="AT36" s="173">
        <f>IF(AQ36=TRUE,1,0)</f>
        <v>1</v>
      </c>
      <c r="AU36" s="173">
        <f>PRODUCT($AR$36,AS36,AT36)</f>
        <v>1</v>
      </c>
      <c r="AV36" s="173">
        <f>$S36</f>
        <v>0</v>
      </c>
      <c r="AW36" s="173">
        <f>PRODUCT($AU36,$AV36)</f>
        <v>0</v>
      </c>
      <c r="AX36" s="173">
        <f>MAX($AW36:$AW37)</f>
        <v>0</v>
      </c>
    </row>
    <row r="37" spans="1:54" ht="30" customHeight="1">
      <c r="A37" s="143"/>
      <c r="B37" s="144"/>
      <c r="C37" s="144"/>
      <c r="D37" s="144"/>
      <c r="E37" s="144"/>
      <c r="F37" s="144"/>
      <c r="G37" s="144"/>
      <c r="H37" s="144"/>
      <c r="I37" s="145"/>
      <c r="J37" s="199"/>
      <c r="K37" s="200"/>
      <c r="L37" s="149"/>
      <c r="M37" s="150"/>
      <c r="N37" s="150"/>
      <c r="O37" s="150"/>
      <c r="P37" s="150"/>
      <c r="Q37" s="150"/>
      <c r="R37" s="151"/>
      <c r="S37" s="202"/>
      <c r="T37" s="204"/>
      <c r="U37" s="136"/>
      <c r="V37" s="136"/>
      <c r="W37" s="136"/>
      <c r="X37" s="136"/>
      <c r="Y37" s="136"/>
      <c r="Z37" s="136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171"/>
      <c r="AL37" s="171"/>
      <c r="AM37" s="171"/>
      <c r="AN37" s="172"/>
      <c r="AO37" s="166"/>
      <c r="AP37" s="173"/>
      <c r="AQ37" s="173"/>
      <c r="AR37" s="166"/>
      <c r="AS37" s="173"/>
      <c r="AT37" s="173"/>
      <c r="AU37" s="173"/>
      <c r="AV37" s="173"/>
      <c r="AW37" s="173"/>
      <c r="AX37" s="173"/>
    </row>
    <row r="38" spans="1:54" ht="25.5">
      <c r="A38" s="160" t="s">
        <v>33</v>
      </c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74">
        <f>$AX$36</f>
        <v>0</v>
      </c>
      <c r="M38" s="175"/>
      <c r="N38" s="175"/>
      <c r="O38" s="175"/>
      <c r="P38" s="175"/>
      <c r="Q38" s="175"/>
      <c r="R38" s="175"/>
      <c r="S38" s="175"/>
      <c r="T38" s="175"/>
      <c r="U38" s="164" t="s">
        <v>7</v>
      </c>
      <c r="V38" s="164"/>
      <c r="W38" s="164"/>
      <c r="X38" s="164"/>
      <c r="Y38" s="164"/>
      <c r="Z38" s="165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24"/>
      <c r="AO38" s="166"/>
      <c r="AP38" s="166"/>
      <c r="AQ38" s="166"/>
      <c r="AR38" s="46"/>
      <c r="AS38" s="47"/>
      <c r="AT38" s="47"/>
      <c r="AU38" s="47"/>
      <c r="AV38" s="47"/>
      <c r="AW38" s="47"/>
      <c r="AX38" s="47"/>
    </row>
    <row r="39" spans="1:54" ht="60" customHeight="1">
      <c r="A39" s="167" t="s">
        <v>67</v>
      </c>
      <c r="B39" s="168"/>
      <c r="C39" s="168"/>
      <c r="D39" s="168"/>
      <c r="E39" s="168"/>
      <c r="F39" s="168"/>
      <c r="G39" s="168"/>
      <c r="H39" s="168"/>
      <c r="I39" s="169"/>
      <c r="J39" s="152" t="s">
        <v>5</v>
      </c>
      <c r="K39" s="153"/>
      <c r="L39" s="154" t="s">
        <v>96</v>
      </c>
      <c r="M39" s="155"/>
      <c r="N39" s="155"/>
      <c r="O39" s="155"/>
      <c r="P39" s="156"/>
      <c r="Q39" s="156"/>
      <c r="R39" s="156"/>
      <c r="S39" s="79"/>
      <c r="T39" s="58" t="s">
        <v>7</v>
      </c>
      <c r="U39" s="157" t="s">
        <v>105</v>
      </c>
      <c r="V39" s="158"/>
      <c r="W39" s="158"/>
      <c r="X39" s="158"/>
      <c r="Y39" s="158"/>
      <c r="Z39" s="159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24"/>
      <c r="AO39" s="76" t="b">
        <v>1</v>
      </c>
      <c r="AP39" s="76" t="b">
        <f>AO39</f>
        <v>1</v>
      </c>
      <c r="AQ39" s="76" t="b">
        <f>AP39</f>
        <v>1</v>
      </c>
      <c r="AR39" s="76">
        <f>IF(AO39=TRUE,1,0)</f>
        <v>1</v>
      </c>
      <c r="AS39" s="76">
        <f t="shared" ref="AS39" si="59">IF(AP39=TRUE,1,0)</f>
        <v>1</v>
      </c>
      <c r="AT39" s="76">
        <f>IF(AQ39=TRUE,1,0)</f>
        <v>1</v>
      </c>
      <c r="AU39" s="77">
        <f>PRODUCT(AR39,AS39,AT39)</f>
        <v>1</v>
      </c>
      <c r="AV39" s="77">
        <f>S39</f>
        <v>0</v>
      </c>
      <c r="AW39" s="77">
        <f>PRODUCT($AU39,$AV39)</f>
        <v>0</v>
      </c>
      <c r="AX39" s="78">
        <f>MAX($AW39)</f>
        <v>0</v>
      </c>
    </row>
    <row r="40" spans="1:54" ht="25.5">
      <c r="A40" s="160" t="s">
        <v>97</v>
      </c>
      <c r="B40" s="161"/>
      <c r="C40" s="161"/>
      <c r="D40" s="161"/>
      <c r="E40" s="161"/>
      <c r="F40" s="161"/>
      <c r="G40" s="161"/>
      <c r="H40" s="161"/>
      <c r="I40" s="161"/>
      <c r="J40" s="161"/>
      <c r="K40" s="161"/>
      <c r="L40" s="162">
        <f>AX39</f>
        <v>0</v>
      </c>
      <c r="M40" s="163"/>
      <c r="N40" s="163"/>
      <c r="O40" s="163"/>
      <c r="P40" s="163"/>
      <c r="Q40" s="163"/>
      <c r="R40" s="163"/>
      <c r="S40" s="163"/>
      <c r="T40" s="163"/>
      <c r="U40" s="164" t="s">
        <v>7</v>
      </c>
      <c r="V40" s="164"/>
      <c r="W40" s="164"/>
      <c r="X40" s="164"/>
      <c r="Y40" s="164"/>
      <c r="Z40" s="165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24"/>
      <c r="AO40" s="170"/>
      <c r="AP40" s="170"/>
      <c r="AQ40" s="170"/>
      <c r="AR40" s="170"/>
      <c r="AS40" s="170"/>
      <c r="AT40" s="170"/>
      <c r="AU40" s="170"/>
      <c r="AV40" s="170"/>
      <c r="AW40" s="170"/>
      <c r="AX40" s="170"/>
    </row>
    <row r="41" spans="1:54" s="18" customFormat="1" ht="30" customHeight="1">
      <c r="A41" s="123" t="s">
        <v>68</v>
      </c>
      <c r="B41" s="124"/>
      <c r="C41" s="125"/>
      <c r="D41" s="250" t="s">
        <v>48</v>
      </c>
      <c r="E41" s="250"/>
      <c r="F41" s="250"/>
      <c r="G41" s="250"/>
      <c r="H41" s="250"/>
      <c r="I41" s="250"/>
      <c r="J41" s="248" t="s">
        <v>5</v>
      </c>
      <c r="K41" s="249"/>
      <c r="L41" s="241" t="s">
        <v>52</v>
      </c>
      <c r="M41" s="242"/>
      <c r="N41" s="242"/>
      <c r="O41" s="242"/>
      <c r="P41" s="243"/>
      <c r="Q41" s="243"/>
      <c r="R41" s="243"/>
      <c r="S41" s="67"/>
      <c r="T41" s="80" t="s">
        <v>46</v>
      </c>
      <c r="U41" s="251" t="s">
        <v>105</v>
      </c>
      <c r="V41" s="252"/>
      <c r="W41" s="252"/>
      <c r="X41" s="252"/>
      <c r="Y41" s="252"/>
      <c r="Z41" s="253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26"/>
      <c r="AO41" s="170" t="b">
        <v>1</v>
      </c>
      <c r="AP41" s="170" t="b">
        <f>AO41</f>
        <v>1</v>
      </c>
      <c r="AQ41" s="170" t="b">
        <f>AP41</f>
        <v>1</v>
      </c>
      <c r="AR41" s="170">
        <f>IF(AO41=TRUE,1,0)</f>
        <v>1</v>
      </c>
      <c r="AS41" s="170">
        <f t="shared" ref="AS41" si="60">IF(AP41=TRUE,1,0)</f>
        <v>1</v>
      </c>
      <c r="AT41" s="170">
        <f>IF(AQ41=TRUE,1,0)</f>
        <v>1</v>
      </c>
      <c r="AU41" s="240">
        <f>PRODUCT(AR41,AS41,AT41)</f>
        <v>1</v>
      </c>
      <c r="AV41" s="240">
        <f>$S43</f>
        <v>100</v>
      </c>
      <c r="AW41" s="240">
        <f>PRODUCT($AU41,$AV41)</f>
        <v>100</v>
      </c>
      <c r="AX41" s="239">
        <f>MAX($AW41)</f>
        <v>100</v>
      </c>
      <c r="AY41" s="50"/>
      <c r="AZ41" s="50"/>
      <c r="BA41" s="51"/>
      <c r="BB41" s="51"/>
    </row>
    <row r="42" spans="1:54" s="17" customFormat="1" ht="30" customHeight="1">
      <c r="A42" s="126"/>
      <c r="B42" s="127"/>
      <c r="C42" s="128"/>
      <c r="D42" s="250"/>
      <c r="E42" s="250"/>
      <c r="F42" s="250"/>
      <c r="G42" s="250"/>
      <c r="H42" s="250"/>
      <c r="I42" s="250"/>
      <c r="J42" s="248"/>
      <c r="K42" s="249"/>
      <c r="L42" s="244" t="s">
        <v>51</v>
      </c>
      <c r="M42" s="245"/>
      <c r="N42" s="245"/>
      <c r="O42" s="245"/>
      <c r="P42" s="245"/>
      <c r="Q42" s="245"/>
      <c r="R42" s="245"/>
      <c r="S42" s="19"/>
      <c r="T42" s="65" t="s">
        <v>47</v>
      </c>
      <c r="U42" s="254"/>
      <c r="V42" s="255"/>
      <c r="W42" s="255"/>
      <c r="X42" s="255"/>
      <c r="Y42" s="255"/>
      <c r="Z42" s="256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26"/>
      <c r="AO42" s="170"/>
      <c r="AP42" s="170"/>
      <c r="AQ42" s="170"/>
      <c r="AR42" s="170"/>
      <c r="AS42" s="170"/>
      <c r="AT42" s="170"/>
      <c r="AU42" s="240"/>
      <c r="AV42" s="240"/>
      <c r="AW42" s="240"/>
      <c r="AX42" s="239"/>
      <c r="AY42" s="50"/>
      <c r="AZ42" s="50"/>
      <c r="BA42" s="51"/>
      <c r="BB42" s="51"/>
    </row>
    <row r="43" spans="1:54" s="17" customFormat="1" ht="30" customHeight="1">
      <c r="A43" s="129"/>
      <c r="B43" s="130"/>
      <c r="C43" s="131"/>
      <c r="D43" s="250"/>
      <c r="E43" s="250"/>
      <c r="F43" s="250"/>
      <c r="G43" s="250"/>
      <c r="H43" s="250"/>
      <c r="I43" s="250"/>
      <c r="J43" s="248"/>
      <c r="K43" s="249"/>
      <c r="L43" s="246" t="s">
        <v>50</v>
      </c>
      <c r="M43" s="247"/>
      <c r="N43" s="247"/>
      <c r="O43" s="247"/>
      <c r="P43" s="247"/>
      <c r="Q43" s="247"/>
      <c r="R43" s="247"/>
      <c r="S43" s="81">
        <f>MAX(IF(AO41=TRUE,ROUND(($S$42/100+1)^(S41-1),3),1)*100,100)</f>
        <v>100</v>
      </c>
      <c r="T43" s="65" t="s">
        <v>47</v>
      </c>
      <c r="U43" s="257"/>
      <c r="V43" s="258"/>
      <c r="W43" s="258"/>
      <c r="X43" s="258"/>
      <c r="Y43" s="258"/>
      <c r="Z43" s="259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26"/>
      <c r="AO43" s="49"/>
      <c r="AP43" s="49"/>
      <c r="AQ43" s="49"/>
      <c r="AR43" s="52"/>
      <c r="AS43" s="52"/>
      <c r="AT43" s="52"/>
      <c r="AU43" s="53"/>
      <c r="AV43" s="53"/>
      <c r="AW43" s="53"/>
      <c r="AX43" s="54"/>
      <c r="AY43" s="50"/>
      <c r="AZ43" s="50"/>
      <c r="BA43" s="51"/>
      <c r="BB43" s="51"/>
    </row>
    <row r="44" spans="1:54" s="2" customFormat="1" ht="25.5">
      <c r="A44" s="160" t="s">
        <v>49</v>
      </c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2">
        <f>$S$43</f>
        <v>100</v>
      </c>
      <c r="M44" s="163"/>
      <c r="N44" s="163"/>
      <c r="O44" s="163"/>
      <c r="P44" s="163"/>
      <c r="Q44" s="163"/>
      <c r="R44" s="163"/>
      <c r="S44" s="163"/>
      <c r="T44" s="163"/>
      <c r="U44" s="164" t="s">
        <v>7</v>
      </c>
      <c r="V44" s="164"/>
      <c r="W44" s="164"/>
      <c r="X44" s="164"/>
      <c r="Y44" s="164"/>
      <c r="Z44" s="165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3"/>
      <c r="AO44" s="48"/>
      <c r="AP44" s="48"/>
      <c r="AQ44" s="48"/>
      <c r="AR44" s="28"/>
      <c r="AS44" s="28"/>
      <c r="AT44" s="28"/>
      <c r="AU44" s="28"/>
      <c r="AV44" s="28"/>
      <c r="AW44" s="28"/>
      <c r="AX44" s="29"/>
      <c r="AY44" s="29"/>
      <c r="AZ44" s="29"/>
      <c r="BA44" s="28"/>
      <c r="BB44" s="28"/>
    </row>
    <row r="45" spans="1:54" s="2" customFormat="1" ht="25.5">
      <c r="A45" s="260" t="s">
        <v>87</v>
      </c>
      <c r="B45" s="261"/>
      <c r="C45" s="261"/>
      <c r="D45" s="261"/>
      <c r="E45" s="261"/>
      <c r="F45" s="261"/>
      <c r="G45" s="261"/>
      <c r="H45" s="261"/>
      <c r="I45" s="262"/>
      <c r="J45" s="263" t="s">
        <v>6</v>
      </c>
      <c r="K45" s="264"/>
      <c r="L45" s="265"/>
      <c r="M45" s="266"/>
      <c r="N45" s="266"/>
      <c r="O45" s="266"/>
      <c r="P45" s="266"/>
      <c r="Q45" s="266"/>
      <c r="R45" s="266"/>
      <c r="S45" s="266"/>
      <c r="T45" s="117" t="s">
        <v>79</v>
      </c>
      <c r="U45" s="267" t="s">
        <v>103</v>
      </c>
      <c r="V45" s="268"/>
      <c r="W45" s="268"/>
      <c r="X45" s="268"/>
      <c r="Y45" s="268"/>
      <c r="Z45" s="269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48"/>
      <c r="AP45" s="48"/>
      <c r="AQ45" s="48"/>
      <c r="AR45" s="28"/>
      <c r="AS45" s="28"/>
      <c r="AT45" s="28"/>
      <c r="AU45" s="28"/>
      <c r="AV45" s="28"/>
      <c r="AW45" s="28"/>
      <c r="AX45" s="29"/>
      <c r="AY45" s="29"/>
      <c r="AZ45" s="29"/>
      <c r="BA45" s="28"/>
      <c r="BB45" s="28"/>
    </row>
    <row r="46" spans="1:54" s="2" customFormat="1" ht="25.5">
      <c r="A46" s="260" t="s">
        <v>80</v>
      </c>
      <c r="B46" s="261"/>
      <c r="C46" s="261"/>
      <c r="D46" s="261"/>
      <c r="E46" s="261"/>
      <c r="F46" s="261"/>
      <c r="G46" s="261"/>
      <c r="H46" s="261"/>
      <c r="I46" s="262"/>
      <c r="J46" s="263" t="s">
        <v>6</v>
      </c>
      <c r="K46" s="264"/>
      <c r="L46" s="265"/>
      <c r="M46" s="266"/>
      <c r="N46" s="266"/>
      <c r="O46" s="266"/>
      <c r="P46" s="266"/>
      <c r="Q46" s="266"/>
      <c r="R46" s="266"/>
      <c r="S46" s="266"/>
      <c r="T46" s="117" t="s">
        <v>79</v>
      </c>
      <c r="U46" s="270"/>
      <c r="V46" s="271"/>
      <c r="W46" s="271"/>
      <c r="X46" s="271"/>
      <c r="Y46" s="271"/>
      <c r="Z46" s="272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48"/>
      <c r="AP46" s="48"/>
      <c r="AQ46" s="48"/>
      <c r="AR46" s="28"/>
      <c r="AS46" s="28"/>
      <c r="AT46" s="28"/>
      <c r="AU46" s="28"/>
      <c r="AV46" s="28"/>
      <c r="AW46" s="28"/>
      <c r="AX46" s="29"/>
      <c r="AY46" s="29"/>
      <c r="AZ46" s="29"/>
      <c r="BA46" s="28"/>
      <c r="BB46" s="28"/>
    </row>
    <row r="47" spans="1:54" s="2" customFormat="1" ht="25.5">
      <c r="A47" s="260" t="s">
        <v>81</v>
      </c>
      <c r="B47" s="261"/>
      <c r="C47" s="261"/>
      <c r="D47" s="261"/>
      <c r="E47" s="261"/>
      <c r="F47" s="261"/>
      <c r="G47" s="261"/>
      <c r="H47" s="261"/>
      <c r="I47" s="262"/>
      <c r="J47" s="263" t="s">
        <v>6</v>
      </c>
      <c r="K47" s="264"/>
      <c r="L47" s="265"/>
      <c r="M47" s="266"/>
      <c r="N47" s="266"/>
      <c r="O47" s="266"/>
      <c r="P47" s="266"/>
      <c r="Q47" s="266"/>
      <c r="R47" s="266"/>
      <c r="S47" s="266"/>
      <c r="T47" s="117" t="s">
        <v>79</v>
      </c>
      <c r="U47" s="270"/>
      <c r="V47" s="271"/>
      <c r="W47" s="271"/>
      <c r="X47" s="271"/>
      <c r="Y47" s="271"/>
      <c r="Z47" s="272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48"/>
      <c r="AP47" s="48"/>
      <c r="AQ47" s="48"/>
      <c r="AR47" s="28"/>
      <c r="AS47" s="28"/>
      <c r="AT47" s="28"/>
      <c r="AU47" s="28"/>
      <c r="AV47" s="28"/>
      <c r="AW47" s="28"/>
      <c r="AX47" s="29"/>
      <c r="AY47" s="29"/>
      <c r="AZ47" s="29"/>
      <c r="BA47" s="28"/>
      <c r="BB47" s="28"/>
    </row>
    <row r="48" spans="1:54" s="2" customFormat="1" ht="25.5">
      <c r="A48" s="260" t="s">
        <v>82</v>
      </c>
      <c r="B48" s="261"/>
      <c r="C48" s="261"/>
      <c r="D48" s="261"/>
      <c r="E48" s="261"/>
      <c r="F48" s="261"/>
      <c r="G48" s="261"/>
      <c r="H48" s="261"/>
      <c r="I48" s="262"/>
      <c r="J48" s="263" t="s">
        <v>6</v>
      </c>
      <c r="K48" s="264"/>
      <c r="L48" s="265"/>
      <c r="M48" s="266"/>
      <c r="N48" s="266"/>
      <c r="O48" s="266"/>
      <c r="P48" s="266"/>
      <c r="Q48" s="266"/>
      <c r="R48" s="266"/>
      <c r="S48" s="266"/>
      <c r="T48" s="117" t="s">
        <v>79</v>
      </c>
      <c r="U48" s="273"/>
      <c r="V48" s="274"/>
      <c r="W48" s="274"/>
      <c r="X48" s="274"/>
      <c r="Y48" s="274"/>
      <c r="Z48" s="275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48"/>
      <c r="AP48" s="48"/>
      <c r="AQ48" s="48"/>
      <c r="AR48" s="28"/>
      <c r="AS48" s="28"/>
      <c r="AT48" s="28"/>
      <c r="AU48" s="28"/>
      <c r="AV48" s="28"/>
      <c r="AW48" s="28"/>
      <c r="AX48" s="29"/>
      <c r="AY48" s="29"/>
      <c r="AZ48" s="29"/>
      <c r="BA48" s="28"/>
      <c r="BB48" s="28"/>
    </row>
    <row r="49" spans="1:54" s="2" customFormat="1">
      <c r="A49" s="12"/>
      <c r="B49" s="3"/>
      <c r="C49" s="4"/>
      <c r="D49" s="5"/>
      <c r="E49" s="3"/>
      <c r="F49" s="3"/>
      <c r="G49" s="3"/>
      <c r="H49" s="6"/>
      <c r="I49" s="4"/>
      <c r="J49" s="3"/>
      <c r="K49" s="3"/>
      <c r="L49" s="16"/>
      <c r="M49" s="16"/>
      <c r="N49" s="16"/>
      <c r="O49" s="16"/>
      <c r="P49" s="16"/>
      <c r="Q49" s="16"/>
      <c r="R49" s="16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48"/>
      <c r="AP49" s="48"/>
      <c r="AQ49" s="48"/>
      <c r="AR49" s="28"/>
      <c r="AS49" s="28"/>
      <c r="AT49" s="28"/>
      <c r="AU49" s="28"/>
      <c r="AV49" s="28"/>
      <c r="AW49" s="28"/>
      <c r="AX49" s="29"/>
      <c r="AY49" s="29"/>
      <c r="AZ49" s="29"/>
      <c r="BA49" s="28"/>
      <c r="BB49" s="28"/>
    </row>
    <row r="50" spans="1:54" s="2" customFormat="1">
      <c r="A50" s="12"/>
      <c r="B50" s="3"/>
      <c r="C50" s="4"/>
      <c r="D50" s="5"/>
      <c r="E50" s="3"/>
      <c r="F50" s="3"/>
      <c r="G50" s="3"/>
      <c r="H50" s="6"/>
      <c r="I50" s="4"/>
      <c r="J50" s="3"/>
      <c r="K50" s="3"/>
      <c r="L50" s="16"/>
      <c r="M50" s="16"/>
      <c r="N50" s="16"/>
      <c r="O50" s="16"/>
      <c r="P50" s="16"/>
      <c r="Q50" s="16"/>
      <c r="R50" s="16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48"/>
      <c r="AP50" s="48"/>
      <c r="AQ50" s="48"/>
      <c r="AR50" s="28"/>
      <c r="AS50" s="28"/>
      <c r="AT50" s="28"/>
      <c r="AU50" s="28"/>
      <c r="AV50" s="28"/>
      <c r="AW50" s="28"/>
      <c r="AX50" s="29"/>
      <c r="AY50" s="29"/>
      <c r="AZ50" s="29"/>
      <c r="BA50" s="28"/>
      <c r="BB50" s="28"/>
    </row>
    <row r="51" spans="1:54" s="2" customFormat="1">
      <c r="A51" s="12"/>
      <c r="B51" s="3"/>
      <c r="C51" s="4"/>
      <c r="D51" s="5"/>
      <c r="E51" s="3"/>
      <c r="F51" s="3"/>
      <c r="G51" s="3"/>
      <c r="H51" s="6"/>
      <c r="I51" s="4"/>
      <c r="J51" s="3"/>
      <c r="K51" s="3"/>
      <c r="L51" s="16"/>
      <c r="M51" s="16"/>
      <c r="N51" s="16"/>
      <c r="O51" s="16"/>
      <c r="P51" s="16"/>
      <c r="Q51" s="16"/>
      <c r="R51" s="16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48"/>
      <c r="AP51" s="48"/>
      <c r="AQ51" s="48"/>
      <c r="AR51" s="28"/>
      <c r="AS51" s="28"/>
      <c r="AT51" s="28"/>
      <c r="AU51" s="28"/>
      <c r="AV51" s="28"/>
      <c r="AW51" s="28"/>
      <c r="AX51" s="29"/>
      <c r="AY51" s="29"/>
      <c r="AZ51" s="29"/>
      <c r="BA51" s="28"/>
      <c r="BB51" s="28"/>
    </row>
    <row r="52" spans="1:54" s="2" customFormat="1">
      <c r="A52" s="12"/>
      <c r="B52" s="3"/>
      <c r="C52" s="4"/>
      <c r="D52" s="5"/>
      <c r="E52" s="3"/>
      <c r="F52" s="3"/>
      <c r="G52" s="3"/>
      <c r="H52" s="6"/>
      <c r="I52" s="4"/>
      <c r="J52" s="3"/>
      <c r="K52" s="3"/>
      <c r="L52" s="16"/>
      <c r="M52" s="16"/>
      <c r="N52" s="16"/>
      <c r="O52" s="16"/>
      <c r="P52" s="16"/>
      <c r="Q52" s="16"/>
      <c r="R52" s="16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48"/>
      <c r="AP52" s="48"/>
      <c r="AQ52" s="48"/>
      <c r="AR52" s="28"/>
      <c r="AS52" s="28"/>
      <c r="AT52" s="28"/>
      <c r="AU52" s="28"/>
      <c r="AV52" s="28"/>
      <c r="AW52" s="28"/>
      <c r="AX52" s="29"/>
      <c r="AY52" s="29"/>
      <c r="AZ52" s="29"/>
      <c r="BA52" s="28"/>
      <c r="BB52" s="28"/>
    </row>
    <row r="62" spans="1:54">
      <c r="AU62" s="28" t="b">
        <v>1</v>
      </c>
    </row>
  </sheetData>
  <sheetProtection password="EE5F" sheet="1" objects="1" scenarios="1"/>
  <mergeCells count="270">
    <mergeCell ref="A9:Z9"/>
    <mergeCell ref="A3:I3"/>
    <mergeCell ref="L3:T3"/>
    <mergeCell ref="U3:Z3"/>
    <mergeCell ref="A13:Z13"/>
    <mergeCell ref="A11:I11"/>
    <mergeCell ref="L11:S11"/>
    <mergeCell ref="J11:K11"/>
    <mergeCell ref="A12:I12"/>
    <mergeCell ref="J12:K12"/>
    <mergeCell ref="L12:S12"/>
    <mergeCell ref="U11:Z12"/>
    <mergeCell ref="A48:I48"/>
    <mergeCell ref="J48:K48"/>
    <mergeCell ref="L48:S48"/>
    <mergeCell ref="U45:Z48"/>
    <mergeCell ref="A45:I45"/>
    <mergeCell ref="J45:K45"/>
    <mergeCell ref="L45:S45"/>
    <mergeCell ref="A46:I46"/>
    <mergeCell ref="J46:K46"/>
    <mergeCell ref="L46:S46"/>
    <mergeCell ref="A47:I47"/>
    <mergeCell ref="J47:K47"/>
    <mergeCell ref="L47:S47"/>
    <mergeCell ref="AT24:AT25"/>
    <mergeCell ref="AR36:AR37"/>
    <mergeCell ref="J24:K25"/>
    <mergeCell ref="AK36:AK37"/>
    <mergeCell ref="A8:I8"/>
    <mergeCell ref="AX41:AX42"/>
    <mergeCell ref="A44:K44"/>
    <mergeCell ref="L44:T44"/>
    <mergeCell ref="AR41:AR42"/>
    <mergeCell ref="AS41:AS42"/>
    <mergeCell ref="AT41:AT42"/>
    <mergeCell ref="AU41:AU42"/>
    <mergeCell ref="L41:R41"/>
    <mergeCell ref="L42:R42"/>
    <mergeCell ref="L43:R43"/>
    <mergeCell ref="J41:K43"/>
    <mergeCell ref="D41:I43"/>
    <mergeCell ref="AV41:AV42"/>
    <mergeCell ref="AW41:AW42"/>
    <mergeCell ref="AO41:AO42"/>
    <mergeCell ref="AP41:AP42"/>
    <mergeCell ref="U44:Z44"/>
    <mergeCell ref="AQ41:AQ42"/>
    <mergeCell ref="U41:Z43"/>
    <mergeCell ref="BA22:BA23"/>
    <mergeCell ref="AU30:AU31"/>
    <mergeCell ref="AV30:AV31"/>
    <mergeCell ref="AP14:AP15"/>
    <mergeCell ref="AQ14:AQ15"/>
    <mergeCell ref="U33:W33"/>
    <mergeCell ref="U28:Z29"/>
    <mergeCell ref="U30:Z31"/>
    <mergeCell ref="L30:S31"/>
    <mergeCell ref="U32:Z32"/>
    <mergeCell ref="U20:Z21"/>
    <mergeCell ref="U22:Z23"/>
    <mergeCell ref="U24:Z25"/>
    <mergeCell ref="U26:Z27"/>
    <mergeCell ref="AT26:AT27"/>
    <mergeCell ref="AU26:AU27"/>
    <mergeCell ref="AP28:AP29"/>
    <mergeCell ref="AQ28:AQ29"/>
    <mergeCell ref="AT28:AT29"/>
    <mergeCell ref="AU24:AU25"/>
    <mergeCell ref="AS26:AS27"/>
    <mergeCell ref="T14:T15"/>
    <mergeCell ref="AS24:AS25"/>
    <mergeCell ref="AQ26:AQ27"/>
    <mergeCell ref="AS30:AS31"/>
    <mergeCell ref="AT30:AT31"/>
    <mergeCell ref="AW36:AW37"/>
    <mergeCell ref="AX36:AX37"/>
    <mergeCell ref="AX32:BA32"/>
    <mergeCell ref="AW30:AW31"/>
    <mergeCell ref="AS36:AS37"/>
    <mergeCell ref="AW28:AW29"/>
    <mergeCell ref="AX28:AX29"/>
    <mergeCell ref="AY28:AY29"/>
    <mergeCell ref="AZ28:AZ29"/>
    <mergeCell ref="BA28:BA29"/>
    <mergeCell ref="AS32:AV33"/>
    <mergeCell ref="AY30:AY31"/>
    <mergeCell ref="AZ30:AZ31"/>
    <mergeCell ref="BA30:BA31"/>
    <mergeCell ref="AS28:AS29"/>
    <mergeCell ref="AU36:AU37"/>
    <mergeCell ref="AT36:AT37"/>
    <mergeCell ref="AZ20:AZ21"/>
    <mergeCell ref="BA20:BA21"/>
    <mergeCell ref="AV20:AV21"/>
    <mergeCell ref="AW20:AW21"/>
    <mergeCell ref="AX20:AX21"/>
    <mergeCell ref="AV22:AV23"/>
    <mergeCell ref="AX22:AX23"/>
    <mergeCell ref="AY20:AY21"/>
    <mergeCell ref="AX33:BA33"/>
    <mergeCell ref="AW26:AW27"/>
    <mergeCell ref="AX26:AX27"/>
    <mergeCell ref="AY26:AY27"/>
    <mergeCell ref="AZ26:AZ27"/>
    <mergeCell ref="BA26:BA27"/>
    <mergeCell ref="AV26:AV27"/>
    <mergeCell ref="BA24:BA25"/>
    <mergeCell ref="AV24:AV25"/>
    <mergeCell ref="AW24:AW25"/>
    <mergeCell ref="AX24:AX25"/>
    <mergeCell ref="AY24:AY25"/>
    <mergeCell ref="AZ24:AZ25"/>
    <mergeCell ref="AY22:AY23"/>
    <mergeCell ref="AZ22:AZ23"/>
    <mergeCell ref="AX30:AX31"/>
    <mergeCell ref="AW14:AW15"/>
    <mergeCell ref="AU18:AU19"/>
    <mergeCell ref="AV18:AV19"/>
    <mergeCell ref="AW18:AW19"/>
    <mergeCell ref="T26:T27"/>
    <mergeCell ref="L28:S29"/>
    <mergeCell ref="T28:T29"/>
    <mergeCell ref="L20:S21"/>
    <mergeCell ref="T20:T21"/>
    <mergeCell ref="AP20:AP21"/>
    <mergeCell ref="L22:S23"/>
    <mergeCell ref="T22:T23"/>
    <mergeCell ref="AS22:AS23"/>
    <mergeCell ref="AT22:AT23"/>
    <mergeCell ref="AU22:AU23"/>
    <mergeCell ref="AT20:AT21"/>
    <mergeCell ref="AU20:AU21"/>
    <mergeCell ref="AR14:AR33"/>
    <mergeCell ref="AS20:AS21"/>
    <mergeCell ref="AW16:AW17"/>
    <mergeCell ref="AQ20:AQ21"/>
    <mergeCell ref="AW22:AW23"/>
    <mergeCell ref="AU28:AU29"/>
    <mergeCell ref="AV28:AV29"/>
    <mergeCell ref="AO13:AQ13"/>
    <mergeCell ref="BA16:BA17"/>
    <mergeCell ref="L8:T8"/>
    <mergeCell ref="L18:S19"/>
    <mergeCell ref="AS18:AS19"/>
    <mergeCell ref="AU14:AU15"/>
    <mergeCell ref="AS14:AS15"/>
    <mergeCell ref="AT14:AT15"/>
    <mergeCell ref="AT18:AT19"/>
    <mergeCell ref="AP18:AP19"/>
    <mergeCell ref="AQ18:AQ19"/>
    <mergeCell ref="U14:Z15"/>
    <mergeCell ref="U16:Z17"/>
    <mergeCell ref="U18:Z19"/>
    <mergeCell ref="AV14:AV15"/>
    <mergeCell ref="AZ16:AZ17"/>
    <mergeCell ref="AP16:AP17"/>
    <mergeCell ref="AQ16:AQ17"/>
    <mergeCell ref="AS16:AS17"/>
    <mergeCell ref="AT16:AT17"/>
    <mergeCell ref="AU16:AU17"/>
    <mergeCell ref="AV16:AV17"/>
    <mergeCell ref="AY16:AY17"/>
    <mergeCell ref="AO14:AO33"/>
    <mergeCell ref="A2:Z2"/>
    <mergeCell ref="A1:Z1"/>
    <mergeCell ref="T18:T19"/>
    <mergeCell ref="J18:K19"/>
    <mergeCell ref="C18:I19"/>
    <mergeCell ref="A14:A15"/>
    <mergeCell ref="A5:C5"/>
    <mergeCell ref="G5:H5"/>
    <mergeCell ref="B6:C6"/>
    <mergeCell ref="G6:H6"/>
    <mergeCell ref="B10:C10"/>
    <mergeCell ref="D10:I10"/>
    <mergeCell ref="J10:K10"/>
    <mergeCell ref="B18:B19"/>
    <mergeCell ref="U10:Z10"/>
    <mergeCell ref="C14:I15"/>
    <mergeCell ref="U8:Z8"/>
    <mergeCell ref="A18:A19"/>
    <mergeCell ref="J14:K15"/>
    <mergeCell ref="B14:B15"/>
    <mergeCell ref="L14:S15"/>
    <mergeCell ref="L10:T10"/>
    <mergeCell ref="A4:Z4"/>
    <mergeCell ref="A7:Z7"/>
    <mergeCell ref="A28:A29"/>
    <mergeCell ref="C28:I29"/>
    <mergeCell ref="J28:K29"/>
    <mergeCell ref="C20:I21"/>
    <mergeCell ref="J20:K21"/>
    <mergeCell ref="A24:A25"/>
    <mergeCell ref="C24:I25"/>
    <mergeCell ref="BA14:BA15"/>
    <mergeCell ref="AX18:AX19"/>
    <mergeCell ref="AY18:AY19"/>
    <mergeCell ref="AZ18:AZ19"/>
    <mergeCell ref="BA18:BA19"/>
    <mergeCell ref="AZ14:AZ15"/>
    <mergeCell ref="AX14:AX15"/>
    <mergeCell ref="AY14:AY15"/>
    <mergeCell ref="L24:S25"/>
    <mergeCell ref="T24:T25"/>
    <mergeCell ref="L26:S27"/>
    <mergeCell ref="AP22:AP23"/>
    <mergeCell ref="AQ22:AQ23"/>
    <mergeCell ref="AP24:AP25"/>
    <mergeCell ref="AQ24:AQ25"/>
    <mergeCell ref="AP26:AP27"/>
    <mergeCell ref="AX16:AX17"/>
    <mergeCell ref="AO35:AQ35"/>
    <mergeCell ref="U36:Z37"/>
    <mergeCell ref="AP32:AQ33"/>
    <mergeCell ref="AO36:AO37"/>
    <mergeCell ref="AP36:AP37"/>
    <mergeCell ref="AQ36:AQ37"/>
    <mergeCell ref="AP30:AP31"/>
    <mergeCell ref="AQ30:AQ31"/>
    <mergeCell ref="A32:K33"/>
    <mergeCell ref="L32:T32"/>
    <mergeCell ref="T30:T31"/>
    <mergeCell ref="A34:Z35"/>
    <mergeCell ref="L33:R33"/>
    <mergeCell ref="S33:T33"/>
    <mergeCell ref="A30:A31"/>
    <mergeCell ref="J30:K31"/>
    <mergeCell ref="J36:K37"/>
    <mergeCell ref="S36:S37"/>
    <mergeCell ref="T36:T37"/>
    <mergeCell ref="C30:I31"/>
    <mergeCell ref="U39:Z39"/>
    <mergeCell ref="A40:K40"/>
    <mergeCell ref="L40:T40"/>
    <mergeCell ref="U40:Z40"/>
    <mergeCell ref="U38:Z38"/>
    <mergeCell ref="AO38:AQ38"/>
    <mergeCell ref="A39:I39"/>
    <mergeCell ref="AO40:AX40"/>
    <mergeCell ref="AL36:AL37"/>
    <mergeCell ref="AM36:AM37"/>
    <mergeCell ref="AN36:AN37"/>
    <mergeCell ref="AV36:AV37"/>
    <mergeCell ref="L38:T38"/>
    <mergeCell ref="A38:K38"/>
    <mergeCell ref="A41:C43"/>
    <mergeCell ref="A16:A17"/>
    <mergeCell ref="B16:B17"/>
    <mergeCell ref="C16:I17"/>
    <mergeCell ref="J16:K17"/>
    <mergeCell ref="L16:S17"/>
    <mergeCell ref="T16:T17"/>
    <mergeCell ref="A36:I37"/>
    <mergeCell ref="L36:R37"/>
    <mergeCell ref="B20:B21"/>
    <mergeCell ref="B22:B23"/>
    <mergeCell ref="B24:B25"/>
    <mergeCell ref="B26:B27"/>
    <mergeCell ref="B28:B29"/>
    <mergeCell ref="A20:A21"/>
    <mergeCell ref="A22:A23"/>
    <mergeCell ref="C22:I23"/>
    <mergeCell ref="J22:K23"/>
    <mergeCell ref="J26:K27"/>
    <mergeCell ref="A26:A27"/>
    <mergeCell ref="C26:I27"/>
    <mergeCell ref="J39:K39"/>
    <mergeCell ref="L39:R39"/>
    <mergeCell ref="B30:B31"/>
  </mergeCells>
  <phoneticPr fontId="1" type="noConversion"/>
  <conditionalFormatting sqref="S36:S37">
    <cfRule type="expression" dxfId="21" priority="251">
      <formula>$AU$36=1</formula>
    </cfRule>
  </conditionalFormatting>
  <conditionalFormatting sqref="S41:S42">
    <cfRule type="expression" dxfId="20" priority="252">
      <formula>$AU$41=1</formula>
    </cfRule>
  </conditionalFormatting>
  <conditionalFormatting sqref="S39">
    <cfRule type="expression" dxfId="19" priority="263">
      <formula>$AU$39=1</formula>
    </cfRule>
  </conditionalFormatting>
  <conditionalFormatting sqref="B14:B15">
    <cfRule type="expression" dxfId="18" priority="266">
      <formula>$AS$14&gt;0</formula>
    </cfRule>
  </conditionalFormatting>
  <conditionalFormatting sqref="L14:S15">
    <cfRule type="expression" dxfId="17" priority="267">
      <formula>$AU$14=1</formula>
    </cfRule>
  </conditionalFormatting>
  <conditionalFormatting sqref="L18:S19">
    <cfRule type="expression" dxfId="16" priority="269">
      <formula>$AU$18&gt;0</formula>
    </cfRule>
  </conditionalFormatting>
  <conditionalFormatting sqref="L20:S21">
    <cfRule type="expression" dxfId="15" priority="271">
      <formula>$AU$20&gt;0</formula>
    </cfRule>
  </conditionalFormatting>
  <conditionalFormatting sqref="L22:S23">
    <cfRule type="expression" dxfId="14" priority="273">
      <formula>$AU$22=1</formula>
    </cfRule>
  </conditionalFormatting>
  <conditionalFormatting sqref="L24:S25">
    <cfRule type="expression" dxfId="13" priority="275">
      <formula>$AU$24=1</formula>
    </cfRule>
  </conditionalFormatting>
  <conditionalFormatting sqref="L26:S27">
    <cfRule type="expression" dxfId="12" priority="277">
      <formula>$AU$26=1</formula>
    </cfRule>
  </conditionalFormatting>
  <conditionalFormatting sqref="L28:S29">
    <cfRule type="expression" dxfId="11" priority="279">
      <formula>$AU$28=1</formula>
    </cfRule>
  </conditionalFormatting>
  <conditionalFormatting sqref="L30:S31">
    <cfRule type="expression" dxfId="10" priority="281">
      <formula>$AU$30=1</formula>
    </cfRule>
  </conditionalFormatting>
  <conditionalFormatting sqref="B18:B19">
    <cfRule type="expression" dxfId="9" priority="283">
      <formula>$AS$18&gt;0</formula>
    </cfRule>
  </conditionalFormatting>
  <conditionalFormatting sqref="B20:B21">
    <cfRule type="expression" dxfId="8" priority="284">
      <formula>$AS$20&gt;0</formula>
    </cfRule>
  </conditionalFormatting>
  <conditionalFormatting sqref="B22:B23">
    <cfRule type="expression" dxfId="7" priority="285">
      <formula>$AS$22&gt;0</formula>
    </cfRule>
  </conditionalFormatting>
  <conditionalFormatting sqref="B24:B25">
    <cfRule type="expression" dxfId="6" priority="286">
      <formula>$AS$24&gt;0</formula>
    </cfRule>
  </conditionalFormatting>
  <conditionalFormatting sqref="B26:B27">
    <cfRule type="expression" dxfId="5" priority="287">
      <formula>$AS$26&gt;0</formula>
    </cfRule>
  </conditionalFormatting>
  <conditionalFormatting sqref="B28:B29">
    <cfRule type="expression" dxfId="4" priority="288">
      <formula>$AS$28&gt;0</formula>
    </cfRule>
  </conditionalFormatting>
  <conditionalFormatting sqref="B30:B31">
    <cfRule type="expression" dxfId="3" priority="289">
      <formula>$AS$30&gt;0</formula>
    </cfRule>
  </conditionalFormatting>
  <conditionalFormatting sqref="A36:I37">
    <cfRule type="expression" dxfId="2" priority="290">
      <formula>$AU$36&gt;0</formula>
    </cfRule>
  </conditionalFormatting>
  <conditionalFormatting sqref="L16:S17">
    <cfRule type="expression" dxfId="1" priority="291">
      <formula>$AU$16&gt;0</formula>
    </cfRule>
  </conditionalFormatting>
  <conditionalFormatting sqref="B16:B17">
    <cfRule type="expression" dxfId="0" priority="293">
      <formula>$AU$16&gt;0</formula>
    </cfRule>
  </conditionalFormatting>
  <dataValidations count="1">
    <dataValidation type="list" allowBlank="1" showInputMessage="1" showErrorMessage="1" sqref="A36:I37">
      <formula1>$AK$36:$AN$36</formula1>
    </dataValidation>
  </dataValidations>
  <printOptions horizontalCentered="1"/>
  <pageMargins left="0.19685039370078741" right="0.19685039370078741" top="0.39370078740157483" bottom="0.19685039370078741" header="0.39370078740157483" footer="0.19685039370078741"/>
  <pageSetup paperSize="8" scale="69" orientation="portrait" r:id="rId1"/>
  <headerFooter>
    <oddFooter>&amp;C&amp;"標楷體,標準"第 &amp;P 頁，共 &amp;N 頁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附表4-2一般辦公室翻修計畫成本概算表</vt:lpstr>
      <vt:lpstr>'附表4-2一般辦公室翻修計畫成本概算表'!Print_Area</vt:lpstr>
      <vt:lpstr>'附表4-2一般辦公室翻修計畫成本概算表'!Print_Titles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賴冠岑</dc:creator>
  <cp:lastModifiedBy>賴冠岑</cp:lastModifiedBy>
  <cp:lastPrinted>2023-02-14T03:24:43Z</cp:lastPrinted>
  <dcterms:created xsi:type="dcterms:W3CDTF">2023-01-31T08:54:23Z</dcterms:created>
  <dcterms:modified xsi:type="dcterms:W3CDTF">2023-05-10T03:54:38Z</dcterms:modified>
</cp:coreProperties>
</file>