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10245" activeTab="0"/>
  </bookViews>
  <sheets>
    <sheet name="Sheet1" sheetId="1" r:id="rId1"/>
    <sheet name="Sheet2" sheetId="2" r:id="rId2"/>
    <sheet name="Sheet3" sheetId="3" r:id="rId3"/>
  </sheets>
  <definedNames>
    <definedName name="_xlnm.Print_Area" localSheetId="0">'Sheet1'!$A$1:$R$72</definedName>
    <definedName name="_xlnm.Print_Titles" localSheetId="0">'Sheet1'!$1:$8</definedName>
  </definedNames>
  <calcPr fullCalcOnLoad="1"/>
</workbook>
</file>

<file path=xl/sharedStrings.xml><?xml version="1.0" encoding="utf-8"?>
<sst xmlns="http://schemas.openxmlformats.org/spreadsheetml/2006/main" count="411" uniqueCount="133">
  <si>
    <t>行政院公共工程委員會</t>
  </si>
  <si>
    <t>補、捐(獎)助其他政府機關或團體私人經費報告表</t>
  </si>
  <si>
    <t>單位:新臺幣元</t>
  </si>
  <si>
    <t>受補(捐)助單位名稱</t>
  </si>
  <si>
    <t>補 、捐(獎)助 計 畫 名 稱</t>
  </si>
  <si>
    <t>列支科目名稱</t>
  </si>
  <si>
    <t>補、捐(獎)助金   額</t>
  </si>
  <si>
    <t>計畫執行情形</t>
  </si>
  <si>
    <t>是否納入受補助單位預算</t>
  </si>
  <si>
    <t>計畫未完成原因</t>
  </si>
  <si>
    <t>計畫完成結餘款</t>
  </si>
  <si>
    <t>是否派員就地抽查</t>
  </si>
  <si>
    <t>備      註</t>
  </si>
  <si>
    <t>金  額</t>
  </si>
  <si>
    <t>收回繳庫日期</t>
  </si>
  <si>
    <t>是</t>
  </si>
  <si>
    <t>否</t>
  </si>
  <si>
    <t>已撥數</t>
  </si>
  <si>
    <t>未撥數</t>
  </si>
  <si>
    <t>已完成</t>
  </si>
  <si>
    <t>未完成</t>
  </si>
  <si>
    <t xml:space="preserve">一、補助其他政府機關 </t>
  </si>
  <si>
    <t>　1.中央政府機關學校間</t>
  </si>
  <si>
    <t>一般行政</t>
  </si>
  <si>
    <t>ˇ</t>
  </si>
  <si>
    <t>行政院公共工程委員會補助學術機構及民間團體辦理研討活動處理要點</t>
  </si>
  <si>
    <t>教育部</t>
  </si>
  <si>
    <t>公共工程技術業務</t>
  </si>
  <si>
    <t>本會補助各機關辦理促參案件前置作業之工作事項，涵括促參案件計畫之可行性評估、先期規劃、招商、公告、甄審、議簽約等，大型促參案件因先期規劃及招商需時，往往需跨年度始能完成補助事項。</t>
  </si>
  <si>
    <t>機關辦理促進民間參與公共建設案件前置作業費用補助作業要點</t>
  </si>
  <si>
    <t>　2.地方政府</t>
  </si>
  <si>
    <t>補助辦理促參案件前置作業之工作事項，涵括促參案件計畫之可行性評估、先期規劃、招商、公告、甄審、議簽約等，大型促參案件因先期規劃及招商需時，往往需跨年度始能完成補助事項。</t>
  </si>
  <si>
    <t>二、捐助團體及個人</t>
  </si>
  <si>
    <t xml:space="preserve">  1.財團法人</t>
  </si>
  <si>
    <t>　2,其他團體</t>
  </si>
  <si>
    <t>公共工程企劃業務</t>
  </si>
  <si>
    <t>補助契約</t>
  </si>
  <si>
    <t>行政院公共工程委員會技師相關活動申請補助處理原則</t>
  </si>
  <si>
    <t>三、獎助</t>
  </si>
  <si>
    <t>　1.獎勵及慰問</t>
  </si>
  <si>
    <t>本會退休人員等</t>
  </si>
  <si>
    <t>本會退休人員及撫卹人員三節照護慰問金</t>
  </si>
  <si>
    <t>一般民眾</t>
  </si>
  <si>
    <t>全民監督公共工程實施方案考核作業要點</t>
  </si>
  <si>
    <t>公共工程管理業務</t>
  </si>
  <si>
    <t>合    計</t>
  </si>
  <si>
    <t>中華民國98年度</t>
  </si>
  <si>
    <t>決算數</t>
  </si>
  <si>
    <t>預算數(1)</t>
  </si>
  <si>
    <t>合計(2)</t>
  </si>
  <si>
    <t>國立屏東科技大學</t>
  </si>
  <si>
    <t>2009年第13屆營建工程管理學術研討會</t>
  </si>
  <si>
    <t>法務部</t>
  </si>
  <si>
    <t>獄政博物館OT案前置規劃作業計畫</t>
  </si>
  <si>
    <t>國立宜蘭大學民權眷舍BOT案前置作業計畫</t>
  </si>
  <si>
    <t>國防部</t>
  </si>
  <si>
    <t>國防部三軍總醫院商店街OT案前置規劃作業計畫</t>
  </si>
  <si>
    <t>國防部三軍總醫院停車場OT案前置規劃作業計畫</t>
  </si>
  <si>
    <t>宜蘭縣政府</t>
  </si>
  <si>
    <t>宜蘭縣員山公園溫泉會館BOT案前置作業計畫</t>
  </si>
  <si>
    <t>宜蘭縣蘭陽博物館園區促進民間參與經營招商作業委託規劃執行案</t>
  </si>
  <si>
    <t>桃園縣政府</t>
  </si>
  <si>
    <r>
      <t>桃園航空城未來生活娛樂展示館</t>
    </r>
    <r>
      <rPr>
        <sz val="12"/>
        <rFont val="Times New Roman"/>
        <family val="1"/>
      </rPr>
      <t>BOT</t>
    </r>
    <r>
      <rPr>
        <sz val="12"/>
        <rFont val="標楷體"/>
        <family val="4"/>
      </rPr>
      <t>前置規劃作業計畫</t>
    </r>
  </si>
  <si>
    <t>桃園縣政府</t>
  </si>
  <si>
    <t>促進民間參與桃園航空城建設招商博覽會經費</t>
  </si>
  <si>
    <t>桃園縣國際棒球及周邊園區OT案前置作業計畫</t>
  </si>
  <si>
    <t>農特產展售中心(台灣精品館)ROT案前置作業計畫</t>
  </si>
  <si>
    <t>桃園縣石門水庫至慈湖纜車BOT</t>
  </si>
  <si>
    <t>桃園縣政府</t>
  </si>
  <si>
    <t>桃園縣觀音灰渣區域掩埋場ROT案前置作茶計畫</t>
  </si>
  <si>
    <t>臺中市政府</t>
  </si>
  <si>
    <t>臺中市市81公有市場佣地促進民間頭資開發與經營管理</t>
  </si>
  <si>
    <t>台中縣政府</t>
  </si>
  <si>
    <t>台中縣谷關大雪山覽車系統民間參與可行性評估計畫</t>
  </si>
  <si>
    <t>南投縣政府</t>
  </si>
  <si>
    <t>南投縣信義鄉新中橫地區纜車系統建置民間參與可行性評估計畫</t>
  </si>
  <si>
    <t>台南縣政府</t>
  </si>
  <si>
    <t>台南縣德元埤休閒園區農銷中心及周邊設施OT案前置作業計畫</t>
  </si>
  <si>
    <t>台南縣七股鄉六孔碼頭生態服務中心及周邊設施</t>
  </si>
  <si>
    <t>臺南縣柳營科技工業區生態休閒遊憩服務中心BOT案前置作業計畫</t>
  </si>
  <si>
    <t>澎湖縣政府</t>
  </si>
  <si>
    <t>後寮能源園區BOT案前置作業計畫</t>
  </si>
  <si>
    <t>澎湖縣立大城北游泳館OT案前置作業規劃</t>
  </si>
  <si>
    <t>澎湖縣青灣仙人掌公園委託ROT及BOT招商前置作業</t>
  </si>
  <si>
    <t>高雄市政府</t>
  </si>
  <si>
    <t>委託民間營運高雄市新客家文化園區先期規劃暨招商案</t>
  </si>
  <si>
    <t>民間參與公共建設之財務規劃與專案管理研討會</t>
  </si>
  <si>
    <t>高性能混擬土應用與快速工法系列研討會</t>
  </si>
  <si>
    <t>中華民國大地工程學會</t>
  </si>
  <si>
    <t>台灣混凝土學會</t>
  </si>
  <si>
    <t>台灣省土木技師公會</t>
  </si>
  <si>
    <t>台北市土木技師公會</t>
  </si>
  <si>
    <t>MIDAS程式使用教育訓練-中區第一階段(RC構架分析設計與自動出圖培訓課程)</t>
  </si>
  <si>
    <t>鋼筋混凝土及鋼骨結構物火害評估及案例討論</t>
  </si>
  <si>
    <t>MIDAS程式使用教育訓練-高雄區第一階段(RC構架分析設計與自動出圖培訓課程)</t>
  </si>
  <si>
    <t>MIDAS程式使用教育訓練-高雄區第三階段(RC預力橋分析設計要點課程)</t>
  </si>
  <si>
    <t>MIDAS程式使用教育訓練-高雄區第五階段(耐震詳評程式範例解說課程)</t>
  </si>
  <si>
    <t>MIDAS程式使用教育訓練-中區第二階段(鋼構與SRC構架分析設計培訓課程)</t>
  </si>
  <si>
    <r>
      <t>國道</t>
    </r>
    <r>
      <rPr>
        <sz val="12"/>
        <rFont val="Times New Roman"/>
        <family val="1"/>
      </rPr>
      <t>6</t>
    </r>
    <r>
      <rPr>
        <sz val="12"/>
        <rFont val="標楷體"/>
        <family val="4"/>
      </rPr>
      <t>號工程研討會</t>
    </r>
  </si>
  <si>
    <t>台灣省土木技師公會</t>
  </si>
  <si>
    <t>MIDAS程式使用教育訓練-高雄第二階段(鋼構與SRC構架分析設計培訓課程)</t>
  </si>
  <si>
    <t>中華民國建築技術學會</t>
  </si>
  <si>
    <t>2009國際建築技術專題演講</t>
  </si>
  <si>
    <t>MIDAS程式使用教育訓練-北區第四階段(三維基坑開挖培訓課程)</t>
  </si>
  <si>
    <t>台灣省測量技師公會</t>
  </si>
  <si>
    <t>測量科技研討會</t>
  </si>
  <si>
    <t>98年度鑑定講習會</t>
  </si>
  <si>
    <t>MIDAS程式使用教育訓練-高雄第四階段(三維基坑開挖培訓課程)</t>
  </si>
  <si>
    <t>台灣省土木技師公會</t>
  </si>
  <si>
    <t>MIDAS程式使用教育訓練-中區第三階段(掌握RC預力橋分析設計要點課程)</t>
  </si>
  <si>
    <t>MIDAS程式使用教育訓練-中區第四階段(三維基坑開挖培訓課程)</t>
  </si>
  <si>
    <t>MIDAS程式使用教育訓練-中區第五階段(耐震詳評程式範例解說課程)</t>
  </si>
  <si>
    <t>工程進度管理MS Project研討會</t>
  </si>
  <si>
    <t>國土規畫下全流域治理新思維研討會</t>
  </si>
  <si>
    <t>技師懲戒案例說明研討會</t>
  </si>
  <si>
    <t>中國測量工程學會</t>
  </si>
  <si>
    <t>第七屆測量學術論文研討會</t>
  </si>
  <si>
    <t>中國土木水利工程學會</t>
  </si>
  <si>
    <t>社團法人台灣混擬土學會</t>
  </si>
  <si>
    <r>
      <t>第</t>
    </r>
    <r>
      <rPr>
        <sz val="12"/>
        <rFont val="Times New Roman"/>
        <family val="1"/>
      </rPr>
      <t>13</t>
    </r>
    <r>
      <rPr>
        <sz val="12"/>
        <rFont val="標楷體"/>
        <family val="4"/>
      </rPr>
      <t>屆大地工程研討會</t>
    </r>
  </si>
  <si>
    <t>中華大學建設與專案管理學系營建管理研究所</t>
  </si>
  <si>
    <r>
      <t>2009IPMA</t>
    </r>
    <r>
      <rPr>
        <sz val="12"/>
        <rFont val="標楷體"/>
        <family val="4"/>
      </rPr>
      <t>第</t>
    </r>
    <r>
      <rPr>
        <sz val="12"/>
        <rFont val="Times New Roman"/>
        <family val="1"/>
      </rPr>
      <t>3</t>
    </r>
    <r>
      <rPr>
        <sz val="12"/>
        <rFont val="標楷體"/>
        <family val="4"/>
      </rPr>
      <t>屆營建專案管理最佳實務案例研討會</t>
    </r>
  </si>
  <si>
    <t>財團法人台灣營建研究院</t>
  </si>
  <si>
    <t>永續公共工程與結能減探研討會</t>
  </si>
  <si>
    <t>台灣混凝土學會2009年會暨混凝土工程研討會</t>
  </si>
  <si>
    <t>台灣省土木技師公會</t>
  </si>
  <si>
    <t>丁類(營造工程)危險性工作場所</t>
  </si>
  <si>
    <t>台北市土木技師公會</t>
  </si>
  <si>
    <t>吸菸室設計與量測技術研討會</t>
  </si>
  <si>
    <t>補助中華台北亞太工程師監督委員會</t>
  </si>
  <si>
    <t>中國工程師學會</t>
  </si>
  <si>
    <t>預決算比較增減數(3)=(1)-(2)</t>
  </si>
  <si>
    <t>澎湖縣戰地渡假村BOT案前置規劃作業計畫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</si>
</sst>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_(* #,##0_);_(* \(#,##0\);_(* &quot;-&quot;??_);_(@_)"/>
    <numFmt numFmtId="179" formatCode="#,##0_);[Red]\(#,##0\)"/>
  </numFmts>
  <fonts count="23">
    <font>
      <sz val="12"/>
      <name val="新細明體"/>
      <family val="1"/>
    </font>
    <font>
      <sz val="14"/>
      <name val="標楷體"/>
      <family val="4"/>
    </font>
    <font>
      <sz val="9"/>
      <name val="新細明體"/>
      <family val="1"/>
    </font>
    <font>
      <sz val="12"/>
      <name val="標楷體"/>
      <family val="4"/>
    </font>
    <font>
      <sz val="10"/>
      <name val="標楷體"/>
      <family val="4"/>
    </font>
    <font>
      <sz val="9"/>
      <name val="標楷體"/>
      <family val="4"/>
    </font>
    <font>
      <sz val="8"/>
      <name val="標楷體"/>
      <family val="4"/>
    </font>
    <font>
      <b/>
      <sz val="12"/>
      <name val="標楷體"/>
      <family val="4"/>
    </font>
    <font>
      <b/>
      <sz val="8"/>
      <name val="標楷體"/>
      <family val="4"/>
    </font>
    <font>
      <b/>
      <sz val="9"/>
      <name val="標楷體"/>
      <family val="4"/>
    </font>
    <font>
      <b/>
      <sz val="7"/>
      <name val="標楷體"/>
      <family val="4"/>
    </font>
    <font>
      <sz val="7"/>
      <name val="標楷體"/>
      <family val="4"/>
    </font>
    <font>
      <sz val="7"/>
      <color indexed="62"/>
      <name val="標楷體"/>
      <family val="4"/>
    </font>
    <font>
      <sz val="6"/>
      <name val="標楷體"/>
      <family val="4"/>
    </font>
    <font>
      <sz val="8"/>
      <color indexed="12"/>
      <name val="標楷體"/>
      <family val="4"/>
    </font>
    <font>
      <u val="single"/>
      <sz val="12"/>
      <color indexed="12"/>
      <name val="新細明體"/>
      <family val="1"/>
    </font>
    <font>
      <b/>
      <sz val="10"/>
      <name val="標楷體"/>
      <family val="4"/>
    </font>
    <font>
      <sz val="9"/>
      <color indexed="10"/>
      <name val="標楷體"/>
      <family val="4"/>
    </font>
    <font>
      <sz val="12"/>
      <name val="Times New Roman"/>
      <family val="1"/>
    </font>
    <font>
      <sz val="8"/>
      <color indexed="62"/>
      <name val="標楷體"/>
      <family val="4"/>
    </font>
    <font>
      <sz val="9"/>
      <color indexed="62"/>
      <name val="標楷體"/>
      <family val="4"/>
    </font>
    <font>
      <sz val="7"/>
      <color indexed="12"/>
      <name val="標楷體"/>
      <family val="4"/>
    </font>
    <font>
      <b/>
      <sz val="8"/>
      <color indexed="12"/>
      <name val="標楷體"/>
      <family val="4"/>
    </font>
  </fonts>
  <fills count="2">
    <fill>
      <patternFill/>
    </fill>
    <fill>
      <patternFill patternType="gray125"/>
    </fill>
  </fills>
  <borders count="14">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cellStyleXfs>
  <cellXfs count="162">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176" fontId="7" fillId="0" borderId="2" xfId="0" applyNumberFormat="1" applyFont="1" applyBorder="1" applyAlignment="1">
      <alignment horizontal="righ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2" xfId="0" applyFont="1" applyBorder="1" applyAlignment="1">
      <alignment vertical="center"/>
    </xf>
    <xf numFmtId="176" fontId="10"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1" xfId="0" applyFont="1" applyBorder="1" applyAlignment="1">
      <alignment vertical="center"/>
    </xf>
    <xf numFmtId="0" fontId="9" fillId="0" borderId="0" xfId="0" applyFont="1" applyAlignment="1">
      <alignment vertical="center"/>
    </xf>
    <xf numFmtId="176" fontId="7" fillId="0" borderId="1" xfId="0" applyNumberFormat="1" applyFont="1" applyBorder="1" applyAlignment="1">
      <alignment horizontal="right" vertical="center" wrapText="1"/>
    </xf>
    <xf numFmtId="177" fontId="10" fillId="0" borderId="2" xfId="0" applyNumberFormat="1" applyFont="1" applyBorder="1" applyAlignment="1">
      <alignment horizontal="right" vertical="center" wrapText="1"/>
    </xf>
    <xf numFmtId="0" fontId="11" fillId="0" borderId="1" xfId="0" applyFont="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176" fontId="3" fillId="0" borderId="2" xfId="0" applyNumberFormat="1" applyFont="1" applyBorder="1" applyAlignment="1">
      <alignment horizontal="right" vertical="center" wrapText="1"/>
    </xf>
    <xf numFmtId="178" fontId="3" fillId="0" borderId="1" xfId="17" applyNumberFormat="1" applyFont="1" applyBorder="1" applyAlignment="1">
      <alignment vertical="center" wrapText="1"/>
    </xf>
    <xf numFmtId="0" fontId="6" fillId="0" borderId="5" xfId="0" applyFont="1" applyBorder="1" applyAlignment="1">
      <alignment horizontal="center" vertical="center" wrapText="1"/>
    </xf>
    <xf numFmtId="0" fontId="12" fillId="0" borderId="5" xfId="0" applyFont="1" applyBorder="1" applyAlignment="1">
      <alignment vertical="center" wrapText="1"/>
    </xf>
    <xf numFmtId="0" fontId="13" fillId="0" borderId="2" xfId="0" applyFont="1" applyBorder="1" applyAlignment="1">
      <alignment horizontal="center" vertical="center" wrapText="1"/>
    </xf>
    <xf numFmtId="0" fontId="14" fillId="0" borderId="1" xfId="22"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179" fontId="7" fillId="0" borderId="1" xfId="0" applyNumberFormat="1" applyFont="1" applyBorder="1" applyAlignment="1">
      <alignment horizontal="right" vertical="center" wrapText="1"/>
    </xf>
    <xf numFmtId="0" fontId="16" fillId="0" borderId="1" xfId="0" applyFont="1" applyBorder="1" applyAlignment="1">
      <alignment vertical="center"/>
    </xf>
    <xf numFmtId="0" fontId="8" fillId="0" borderId="1" xfId="0" applyFont="1" applyBorder="1" applyAlignment="1">
      <alignment horizontal="center" vertical="center"/>
    </xf>
    <xf numFmtId="0" fontId="10" fillId="0" borderId="1" xfId="0" applyFont="1" applyBorder="1" applyAlignment="1">
      <alignment vertical="center" wrapText="1"/>
    </xf>
    <xf numFmtId="179" fontId="10" fillId="0" borderId="1" xfId="0" applyNumberFormat="1" applyFont="1" applyBorder="1" applyAlignment="1">
      <alignment horizontal="right"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10" fillId="0" borderId="1" xfId="0" applyFont="1" applyBorder="1" applyAlignment="1">
      <alignment vertical="center"/>
    </xf>
    <xf numFmtId="0" fontId="13" fillId="0" borderId="1" xfId="0" applyFont="1" applyBorder="1" applyAlignment="1">
      <alignment vertical="center" wrapText="1"/>
    </xf>
    <xf numFmtId="0" fontId="4" fillId="0" borderId="1" xfId="0" applyFont="1" applyBorder="1" applyAlignment="1">
      <alignment vertical="center"/>
    </xf>
    <xf numFmtId="0" fontId="14" fillId="0" borderId="1" xfId="0" applyFont="1" applyBorder="1" applyAlignment="1">
      <alignment horizontal="center" vertical="center" wrapText="1"/>
    </xf>
    <xf numFmtId="0" fontId="17" fillId="0" borderId="0" xfId="0" applyFont="1" applyAlignment="1">
      <alignment vertical="center"/>
    </xf>
    <xf numFmtId="0" fontId="6" fillId="0" borderId="2"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7" fillId="0" borderId="2" xfId="0" applyFont="1" applyBorder="1" applyAlignment="1">
      <alignment vertical="center" wrapText="1"/>
    </xf>
    <xf numFmtId="178" fontId="7" fillId="0" borderId="1" xfId="17" applyNumberFormat="1" applyFont="1" applyBorder="1" applyAlignment="1">
      <alignment horizontal="right" vertical="center" wrapText="1"/>
    </xf>
    <xf numFmtId="0" fontId="8" fillId="0" borderId="1" xfId="15" applyFont="1" applyBorder="1" applyAlignment="1">
      <alignment horizontal="center" vertical="center" wrapText="1"/>
      <protection/>
    </xf>
    <xf numFmtId="0" fontId="8" fillId="0" borderId="1"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179" fontId="3" fillId="0" borderId="2" xfId="0" applyNumberFormat="1" applyFont="1" applyBorder="1" applyAlignment="1">
      <alignment horizontal="right" vertical="center" wrapText="1"/>
    </xf>
    <xf numFmtId="0" fontId="19" fillId="0" borderId="1" xfId="22" applyFont="1" applyFill="1" applyBorder="1" applyAlignment="1">
      <alignment horizontal="center" vertical="center" wrapText="1"/>
    </xf>
    <xf numFmtId="0" fontId="12" fillId="0" borderId="2" xfId="0" applyFont="1" applyBorder="1" applyAlignment="1">
      <alignment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14" fontId="3" fillId="0" borderId="1" xfId="0" applyNumberFormat="1" applyFont="1" applyFill="1" applyBorder="1" applyAlignment="1">
      <alignment horizontal="left" vertical="center" wrapText="1"/>
    </xf>
    <xf numFmtId="0" fontId="6" fillId="0" borderId="1" xfId="0" applyFont="1" applyBorder="1" applyAlignment="1">
      <alignment horizontal="center" vertical="center"/>
    </xf>
    <xf numFmtId="0" fontId="21" fillId="0" borderId="5" xfId="0" applyFont="1" applyBorder="1" applyAlignment="1">
      <alignment horizontal="center" vertical="center" wrapText="1"/>
    </xf>
    <xf numFmtId="0" fontId="6" fillId="0" borderId="0" xfId="0" applyFont="1" applyAlignment="1">
      <alignment vertical="center" wrapText="1"/>
    </xf>
    <xf numFmtId="0" fontId="19" fillId="0" borderId="1" xfId="15" applyFont="1" applyBorder="1" applyAlignment="1">
      <alignment horizontal="center" vertical="center" wrapText="1"/>
      <protection/>
    </xf>
    <xf numFmtId="0" fontId="19" fillId="0" borderId="1" xfId="0" applyFont="1" applyBorder="1" applyAlignment="1">
      <alignment vertical="center" wrapText="1"/>
    </xf>
    <xf numFmtId="0" fontId="12" fillId="0" borderId="2" xfId="0" applyFont="1" applyBorder="1" applyAlignment="1">
      <alignmen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6" fillId="0" borderId="0" xfId="0" applyFont="1" applyAlignment="1">
      <alignment vertical="center"/>
    </xf>
    <xf numFmtId="14" fontId="3" fillId="0" borderId="1" xfId="0" applyNumberFormat="1" applyFont="1" applyBorder="1" applyAlignment="1">
      <alignment horizontal="left" vertical="center" wrapText="1"/>
    </xf>
    <xf numFmtId="178" fontId="10" fillId="0" borderId="1" xfId="17" applyNumberFormat="1" applyFont="1" applyBorder="1" applyAlignment="1">
      <alignment horizontal="right" vertical="center" wrapText="1"/>
    </xf>
    <xf numFmtId="0" fontId="7" fillId="0" borderId="1" xfId="0" applyFont="1" applyBorder="1" applyAlignment="1">
      <alignment vertical="center"/>
    </xf>
    <xf numFmtId="178" fontId="7" fillId="0" borderId="1" xfId="0" applyNumberFormat="1" applyFont="1" applyBorder="1" applyAlignment="1">
      <alignment vertical="center"/>
    </xf>
    <xf numFmtId="178" fontId="10" fillId="0" borderId="1" xfId="0" applyNumberFormat="1" applyFont="1" applyBorder="1" applyAlignment="1">
      <alignment vertical="center"/>
    </xf>
    <xf numFmtId="0" fontId="22" fillId="0" borderId="1" xfId="22" applyFont="1" applyFill="1" applyBorder="1" applyAlignment="1">
      <alignment horizontal="center" vertical="center" wrapText="1"/>
    </xf>
    <xf numFmtId="0" fontId="7" fillId="0" borderId="0" xfId="0" applyFont="1" applyAlignment="1">
      <alignment vertical="center"/>
    </xf>
    <xf numFmtId="176" fontId="7" fillId="0" borderId="3" xfId="0" applyNumberFormat="1" applyFont="1" applyBorder="1" applyAlignment="1">
      <alignment horizontal="right" vertical="center" wrapText="1"/>
    </xf>
    <xf numFmtId="176" fontId="3" fillId="0" borderId="3" xfId="0" applyNumberFormat="1" applyFont="1" applyBorder="1" applyAlignment="1">
      <alignment horizontal="right" vertical="center" wrapText="1"/>
    </xf>
    <xf numFmtId="178" fontId="7" fillId="0" borderId="2" xfId="17" applyNumberFormat="1" applyFont="1" applyBorder="1" applyAlignment="1">
      <alignment horizontal="right" vertical="center" wrapText="1"/>
    </xf>
    <xf numFmtId="0" fontId="4" fillId="0" borderId="1" xfId="0" applyFont="1" applyFill="1" applyBorder="1" applyAlignment="1">
      <alignment vertical="center" wrapText="1"/>
    </xf>
    <xf numFmtId="0" fontId="3" fillId="0" borderId="1" xfId="0" applyFont="1" applyFill="1" applyBorder="1" applyAlignment="1">
      <alignment vertical="top" wrapText="1"/>
    </xf>
    <xf numFmtId="57" fontId="3" fillId="0" borderId="1" xfId="0" applyNumberFormat="1" applyFont="1" applyFill="1" applyBorder="1" applyAlignment="1">
      <alignment horizontal="left" vertical="center" wrapText="1"/>
    </xf>
    <xf numFmtId="0" fontId="18" fillId="0" borderId="1" xfId="0" applyFont="1" applyFill="1" applyBorder="1" applyAlignment="1">
      <alignment vertical="center" wrapText="1"/>
    </xf>
    <xf numFmtId="0" fontId="19" fillId="0" borderId="4" xfId="15" applyFont="1" applyBorder="1" applyAlignment="1">
      <alignment horizontal="center" vertical="center" wrapText="1"/>
      <protection/>
    </xf>
    <xf numFmtId="0" fontId="19" fillId="0" borderId="4" xfId="0" applyFont="1" applyBorder="1" applyAlignment="1">
      <alignment vertical="center" wrapText="1"/>
    </xf>
    <xf numFmtId="0" fontId="19" fillId="0" borderId="4" xfId="22" applyFont="1" applyFill="1" applyBorder="1" applyAlignment="1">
      <alignment horizontal="center" vertical="center" wrapText="1"/>
    </xf>
    <xf numFmtId="0" fontId="19" fillId="0" borderId="2" xfId="22" applyFont="1" applyFill="1" applyBorder="1" applyAlignment="1">
      <alignment horizontal="center" vertical="center" wrapText="1"/>
    </xf>
    <xf numFmtId="0" fontId="6" fillId="0" borderId="2" xfId="0" applyFont="1" applyBorder="1" applyAlignment="1">
      <alignment horizontal="center" vertical="center"/>
    </xf>
    <xf numFmtId="0" fontId="3" fillId="0" borderId="1" xfId="16" applyFont="1" applyBorder="1" applyAlignment="1">
      <alignment vertical="center"/>
      <protection/>
    </xf>
    <xf numFmtId="0" fontId="3" fillId="0" borderId="1" xfId="16" applyFont="1" applyBorder="1" applyAlignment="1">
      <alignment vertical="center" wrapText="1"/>
      <protection/>
    </xf>
    <xf numFmtId="3" fontId="4" fillId="0" borderId="0" xfId="0" applyNumberFormat="1" applyFont="1" applyAlignment="1">
      <alignment horizontal="center" vertical="center"/>
    </xf>
    <xf numFmtId="3" fontId="7" fillId="0" borderId="1"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1" xfId="0" applyNumberFormat="1" applyFont="1" applyBorder="1" applyAlignment="1">
      <alignment vertical="center" wrapText="1"/>
    </xf>
    <xf numFmtId="3" fontId="7" fillId="0" borderId="1" xfId="0" applyNumberFormat="1" applyFont="1" applyBorder="1" applyAlignment="1">
      <alignment horizontal="center" vertical="center"/>
    </xf>
    <xf numFmtId="3" fontId="6" fillId="0" borderId="0" xfId="0" applyNumberFormat="1" applyFont="1" applyAlignment="1">
      <alignment horizontal="center" vertical="center"/>
    </xf>
    <xf numFmtId="3" fontId="3" fillId="0" borderId="5" xfId="0" applyNumberFormat="1" applyFont="1" applyBorder="1" applyAlignment="1">
      <alignment horizontal="right" vertical="center" wrapText="1"/>
    </xf>
    <xf numFmtId="3" fontId="3" fillId="0" borderId="1" xfId="0" applyNumberFormat="1" applyFont="1" applyBorder="1" applyAlignment="1">
      <alignment horizontal="right" vertical="center"/>
    </xf>
    <xf numFmtId="3" fontId="7" fillId="0" borderId="1" xfId="0" applyNumberFormat="1" applyFont="1" applyBorder="1" applyAlignment="1">
      <alignment horizontal="right" vertical="center" wrapText="1"/>
    </xf>
    <xf numFmtId="3" fontId="3" fillId="0" borderId="5" xfId="0" applyNumberFormat="1" applyFont="1" applyFill="1" applyBorder="1" applyAlignment="1">
      <alignment horizontal="right" vertical="center" wrapText="1"/>
    </xf>
    <xf numFmtId="176" fontId="3" fillId="0" borderId="2" xfId="0" applyNumberFormat="1" applyFont="1" applyFill="1" applyBorder="1" applyAlignment="1">
      <alignment horizontal="right" vertical="center" wrapText="1"/>
    </xf>
    <xf numFmtId="178" fontId="3" fillId="0" borderId="1" xfId="17" applyNumberFormat="1" applyFont="1" applyFill="1" applyBorder="1" applyAlignment="1">
      <alignment vertical="center" wrapText="1"/>
    </xf>
    <xf numFmtId="176" fontId="3" fillId="0" borderId="3" xfId="0" applyNumberFormat="1" applyFont="1" applyFill="1" applyBorder="1" applyAlignment="1">
      <alignment horizontal="right" vertical="center" wrapText="1"/>
    </xf>
    <xf numFmtId="0" fontId="6" fillId="0" borderId="5" xfId="0" applyFont="1" applyFill="1" applyBorder="1" applyAlignment="1">
      <alignment horizontal="center" vertical="center" wrapText="1"/>
    </xf>
    <xf numFmtId="0" fontId="12" fillId="0" borderId="5" xfId="0" applyFont="1" applyFill="1" applyBorder="1" applyAlignment="1">
      <alignment vertical="center" wrapText="1"/>
    </xf>
    <xf numFmtId="0" fontId="13" fillId="0" borderId="1" xfId="0" applyFont="1" applyFill="1" applyBorder="1" applyAlignment="1">
      <alignment vertical="center" wrapText="1"/>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5" fillId="0" borderId="0" xfId="0" applyFont="1" applyFill="1" applyAlignment="1">
      <alignment vertical="center" wrapText="1"/>
    </xf>
    <xf numFmtId="0" fontId="3" fillId="0" borderId="0" xfId="0" applyFont="1" applyFill="1" applyAlignment="1">
      <alignment vertical="center"/>
    </xf>
    <xf numFmtId="0" fontId="3" fillId="0" borderId="1" xfId="0" applyFont="1" applyFill="1" applyBorder="1" applyAlignment="1">
      <alignment horizontal="center" vertical="center" wrapText="1"/>
    </xf>
    <xf numFmtId="176" fontId="7" fillId="0" borderId="2" xfId="0" applyNumberFormat="1" applyFont="1" applyFill="1" applyBorder="1" applyAlignment="1">
      <alignment horizontal="right" vertical="center" wrapText="1"/>
    </xf>
    <xf numFmtId="176" fontId="7" fillId="0" borderId="1" xfId="0" applyNumberFormat="1" applyFont="1" applyFill="1" applyBorder="1" applyAlignment="1">
      <alignment horizontal="right" vertical="center" wrapText="1"/>
    </xf>
    <xf numFmtId="179" fontId="7"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178" fontId="7" fillId="0" borderId="1" xfId="17"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xf>
    <xf numFmtId="177" fontId="3" fillId="0" borderId="2" xfId="0" applyNumberFormat="1" applyFont="1" applyFill="1" applyBorder="1" applyAlignment="1">
      <alignment horizontal="right" vertical="center" wrapText="1"/>
    </xf>
    <xf numFmtId="178" fontId="7" fillId="0" borderId="1" xfId="0" applyNumberFormat="1" applyFont="1" applyFill="1" applyBorder="1" applyAlignment="1">
      <alignment vertical="center"/>
    </xf>
    <xf numFmtId="0" fontId="6" fillId="0" borderId="1" xfId="0" applyFont="1" applyBorder="1" applyAlignment="1">
      <alignment horizontal="center" vertical="center" wrapText="1"/>
    </xf>
    <xf numFmtId="3" fontId="19"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3" fillId="0" borderId="6"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center" vertical="center"/>
    </xf>
    <xf numFmtId="0" fontId="7" fillId="0" borderId="5" xfId="0" applyFont="1" applyBorder="1" applyAlignment="1">
      <alignment vertical="center"/>
    </xf>
  </cellXfs>
  <cellStyles count="9">
    <cellStyle name="Normal" xfId="0"/>
    <cellStyle name="一般_89補助表" xfId="15"/>
    <cellStyle name="一般_95年度補助私人團體季報表營建署" xfId="16"/>
    <cellStyle name="Comma" xfId="17"/>
    <cellStyle name="Comma [0]"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7"/>
  <sheetViews>
    <sheetView tabSelected="1" workbookViewId="0" topLeftCell="A1">
      <pane xSplit="3" ySplit="10" topLeftCell="D21" activePane="bottomRight" state="frozen"/>
      <selection pane="topLeft" activeCell="A1" sqref="A1"/>
      <selection pane="topRight" activeCell="D1" sqref="D1"/>
      <selection pane="bottomLeft" activeCell="A11" sqref="A11"/>
      <selection pane="bottomRight" activeCell="R72" sqref="R72"/>
    </sheetView>
  </sheetViews>
  <sheetFormatPr defaultColWidth="9.00390625" defaultRowHeight="16.5"/>
  <cols>
    <col min="1" max="1" width="26.00390625" style="2" customWidth="1"/>
    <col min="2" max="2" width="25.125" style="1" customWidth="1"/>
    <col min="3" max="3" width="12.25390625" style="3" customWidth="1"/>
    <col min="4" max="4" width="12.75390625" style="93" customWidth="1"/>
    <col min="5" max="5" width="20.00390625" style="112" customWidth="1"/>
    <col min="6" max="6" width="15.00390625" style="1" customWidth="1"/>
    <col min="7" max="7" width="23.25390625" style="1" customWidth="1"/>
    <col min="8" max="8" width="13.875" style="1" customWidth="1"/>
    <col min="9" max="10" width="3.50390625" style="1" customWidth="1"/>
    <col min="11" max="11" width="3.375" style="4" customWidth="1"/>
    <col min="12" max="12" width="3.50390625" style="1" customWidth="1"/>
    <col min="13" max="13" width="18.875" style="1" customWidth="1"/>
    <col min="14" max="14" width="7.25390625" style="1" customWidth="1"/>
    <col min="15" max="15" width="4.25390625" style="1" customWidth="1"/>
    <col min="16" max="17" width="3.75390625" style="1" customWidth="1"/>
    <col min="18" max="18" width="15.50390625" style="1" customWidth="1"/>
    <col min="19" max="16384" width="9.00390625" style="1" customWidth="1"/>
  </cols>
  <sheetData>
    <row r="1" spans="1:18" ht="24.75" customHeight="1">
      <c r="A1" s="138" t="s">
        <v>0</v>
      </c>
      <c r="B1" s="138"/>
      <c r="C1" s="138"/>
      <c r="D1" s="138"/>
      <c r="E1" s="138"/>
      <c r="F1" s="138"/>
      <c r="G1" s="138"/>
      <c r="H1" s="138"/>
      <c r="I1" s="138"/>
      <c r="J1" s="138"/>
      <c r="K1" s="138"/>
      <c r="L1" s="138"/>
      <c r="M1" s="138"/>
      <c r="N1" s="138"/>
      <c r="O1" s="138"/>
      <c r="P1" s="138"/>
      <c r="Q1" s="138"/>
      <c r="R1" s="138"/>
    </row>
    <row r="2" spans="1:18" ht="19.5">
      <c r="A2" s="138" t="s">
        <v>1</v>
      </c>
      <c r="B2" s="138"/>
      <c r="C2" s="138"/>
      <c r="D2" s="138"/>
      <c r="E2" s="138"/>
      <c r="F2" s="138"/>
      <c r="G2" s="138"/>
      <c r="H2" s="138"/>
      <c r="I2" s="138"/>
      <c r="J2" s="138"/>
      <c r="K2" s="138"/>
      <c r="L2" s="138"/>
      <c r="M2" s="138"/>
      <c r="N2" s="138"/>
      <c r="O2" s="138"/>
      <c r="P2" s="138"/>
      <c r="Q2" s="138"/>
      <c r="R2" s="138"/>
    </row>
    <row r="3" spans="1:18" ht="16.5">
      <c r="A3" s="139" t="s">
        <v>46</v>
      </c>
      <c r="B3" s="139"/>
      <c r="C3" s="139"/>
      <c r="D3" s="139"/>
      <c r="E3" s="139"/>
      <c r="F3" s="139"/>
      <c r="G3" s="139"/>
      <c r="H3" s="139"/>
      <c r="I3" s="139"/>
      <c r="J3" s="139"/>
      <c r="K3" s="139"/>
      <c r="L3" s="139"/>
      <c r="M3" s="139"/>
      <c r="N3" s="139"/>
      <c r="O3" s="139"/>
      <c r="P3" s="139"/>
      <c r="Q3" s="139"/>
      <c r="R3" s="139"/>
    </row>
    <row r="4" spans="16:18" ht="16.5">
      <c r="P4" s="5"/>
      <c r="Q4" s="5"/>
      <c r="R4" s="5" t="s">
        <v>2</v>
      </c>
    </row>
    <row r="5" spans="1:18" s="6" customFormat="1" ht="28.5" customHeight="1">
      <c r="A5" s="130" t="s">
        <v>3</v>
      </c>
      <c r="B5" s="130" t="s">
        <v>4</v>
      </c>
      <c r="C5" s="130" t="s">
        <v>5</v>
      </c>
      <c r="D5" s="141"/>
      <c r="E5" s="132" t="s">
        <v>6</v>
      </c>
      <c r="F5" s="133"/>
      <c r="G5" s="133"/>
      <c r="H5" s="134"/>
      <c r="I5" s="143" t="s">
        <v>7</v>
      </c>
      <c r="J5" s="144"/>
      <c r="K5" s="143" t="s">
        <v>8</v>
      </c>
      <c r="L5" s="144"/>
      <c r="M5" s="147" t="s">
        <v>9</v>
      </c>
      <c r="N5" s="150" t="s">
        <v>10</v>
      </c>
      <c r="O5" s="151"/>
      <c r="P5" s="152" t="s">
        <v>11</v>
      </c>
      <c r="Q5" s="153"/>
      <c r="R5" s="147" t="s">
        <v>12</v>
      </c>
    </row>
    <row r="6" spans="1:18" s="6" customFormat="1" ht="25.5" customHeight="1">
      <c r="A6" s="140"/>
      <c r="B6" s="140"/>
      <c r="C6" s="140"/>
      <c r="D6" s="142"/>
      <c r="E6" s="135"/>
      <c r="F6" s="136"/>
      <c r="G6" s="136"/>
      <c r="H6" s="137"/>
      <c r="I6" s="145"/>
      <c r="J6" s="146"/>
      <c r="K6" s="145"/>
      <c r="L6" s="146"/>
      <c r="M6" s="148"/>
      <c r="N6" s="147" t="s">
        <v>13</v>
      </c>
      <c r="O6" s="147" t="s">
        <v>14</v>
      </c>
      <c r="P6" s="154"/>
      <c r="Q6" s="155"/>
      <c r="R6" s="148"/>
    </row>
    <row r="7" spans="1:18" s="6" customFormat="1" ht="36" customHeight="1">
      <c r="A7" s="140"/>
      <c r="B7" s="140"/>
      <c r="C7" s="140"/>
      <c r="D7" s="125" t="s">
        <v>48</v>
      </c>
      <c r="E7" s="127" t="s">
        <v>47</v>
      </c>
      <c r="F7" s="128"/>
      <c r="G7" s="129"/>
      <c r="H7" s="130" t="s">
        <v>131</v>
      </c>
      <c r="I7" s="124" t="s">
        <v>19</v>
      </c>
      <c r="J7" s="124" t="s">
        <v>20</v>
      </c>
      <c r="K7" s="124" t="s">
        <v>15</v>
      </c>
      <c r="L7" s="124" t="s">
        <v>16</v>
      </c>
      <c r="M7" s="148"/>
      <c r="N7" s="148"/>
      <c r="O7" s="148"/>
      <c r="P7" s="124" t="s">
        <v>15</v>
      </c>
      <c r="Q7" s="124" t="s">
        <v>16</v>
      </c>
      <c r="R7" s="148"/>
    </row>
    <row r="8" spans="1:18" s="6" customFormat="1" ht="57.75" customHeight="1">
      <c r="A8" s="131"/>
      <c r="B8" s="131"/>
      <c r="C8" s="131"/>
      <c r="D8" s="126"/>
      <c r="E8" s="113" t="s">
        <v>17</v>
      </c>
      <c r="F8" s="7" t="s">
        <v>18</v>
      </c>
      <c r="G8" s="7" t="s">
        <v>49</v>
      </c>
      <c r="H8" s="131"/>
      <c r="I8" s="124"/>
      <c r="J8" s="124"/>
      <c r="K8" s="124"/>
      <c r="L8" s="124"/>
      <c r="M8" s="149"/>
      <c r="N8" s="149"/>
      <c r="O8" s="149"/>
      <c r="P8" s="124"/>
      <c r="Q8" s="124"/>
      <c r="R8" s="149"/>
    </row>
    <row r="9" spans="1:18" s="19" customFormat="1" ht="16.5">
      <c r="A9" s="156" t="s">
        <v>21</v>
      </c>
      <c r="B9" s="157"/>
      <c r="C9" s="9"/>
      <c r="D9" s="94"/>
      <c r="E9" s="114">
        <f>E10+E16</f>
        <v>22636600</v>
      </c>
      <c r="F9" s="11">
        <f>F10+F16</f>
        <v>14469162</v>
      </c>
      <c r="G9" s="11">
        <f>G10+G16</f>
        <v>37105762</v>
      </c>
      <c r="H9" s="79"/>
      <c r="I9" s="12"/>
      <c r="J9" s="13"/>
      <c r="K9" s="13"/>
      <c r="L9" s="13"/>
      <c r="M9" s="14"/>
      <c r="N9" s="15"/>
      <c r="O9" s="16"/>
      <c r="P9" s="17"/>
      <c r="Q9" s="16"/>
      <c r="R9" s="18"/>
    </row>
    <row r="10" spans="1:18" s="19" customFormat="1" ht="16.5">
      <c r="A10" s="156" t="s">
        <v>22</v>
      </c>
      <c r="B10" s="157"/>
      <c r="C10" s="9"/>
      <c r="D10" s="95"/>
      <c r="E10" s="115">
        <f>SUM(E11:E15)</f>
        <v>1684300</v>
      </c>
      <c r="F10" s="20">
        <f>SUM(F11:F15)</f>
        <v>1116200</v>
      </c>
      <c r="G10" s="20">
        <f>SUM(G11:G15)</f>
        <v>2800500</v>
      </c>
      <c r="H10" s="79"/>
      <c r="I10" s="12"/>
      <c r="J10" s="13"/>
      <c r="K10" s="13"/>
      <c r="L10" s="13"/>
      <c r="M10" s="14"/>
      <c r="N10" s="21"/>
      <c r="O10" s="16"/>
      <c r="P10" s="17"/>
      <c r="Q10" s="16"/>
      <c r="R10" s="22"/>
    </row>
    <row r="11" spans="1:18" s="6" customFormat="1" ht="47.25" customHeight="1">
      <c r="A11" s="23" t="s">
        <v>50</v>
      </c>
      <c r="B11" s="82" t="s">
        <v>51</v>
      </c>
      <c r="C11" s="24" t="s">
        <v>23</v>
      </c>
      <c r="D11" s="99">
        <f>SUM(G11)</f>
        <v>10000</v>
      </c>
      <c r="E11" s="103">
        <v>10000</v>
      </c>
      <c r="F11" s="26"/>
      <c r="G11" s="25">
        <f>SUM(E11:F11)</f>
        <v>10000</v>
      </c>
      <c r="H11" s="80">
        <f>SUM(D11-G11)</f>
        <v>0</v>
      </c>
      <c r="I11" s="27" t="s">
        <v>24</v>
      </c>
      <c r="J11" s="27"/>
      <c r="K11" s="27"/>
      <c r="L11" s="27" t="s">
        <v>24</v>
      </c>
      <c r="M11" s="28"/>
      <c r="N11" s="29"/>
      <c r="O11" s="8"/>
      <c r="P11" s="30"/>
      <c r="Q11" s="27" t="s">
        <v>24</v>
      </c>
      <c r="R11" s="22" t="s">
        <v>25</v>
      </c>
    </row>
    <row r="12" spans="1:18" s="6" customFormat="1" ht="72.75" customHeight="1">
      <c r="A12" s="23" t="s">
        <v>52</v>
      </c>
      <c r="B12" s="23" t="s">
        <v>53</v>
      </c>
      <c r="C12" s="24" t="s">
        <v>27</v>
      </c>
      <c r="D12" s="99">
        <f aca="true" t="shared" si="0" ref="D12:D35">SUM(G12)</f>
        <v>750000</v>
      </c>
      <c r="E12" s="103">
        <v>450000</v>
      </c>
      <c r="F12" s="26">
        <v>300000</v>
      </c>
      <c r="G12" s="25">
        <f>SUM(E12:F12)</f>
        <v>750000</v>
      </c>
      <c r="H12" s="80">
        <f>SUM(D12-G12)</f>
        <v>0</v>
      </c>
      <c r="I12" s="27"/>
      <c r="J12" s="27" t="s">
        <v>24</v>
      </c>
      <c r="K12" s="27"/>
      <c r="L12" s="27" t="s">
        <v>24</v>
      </c>
      <c r="M12" s="28" t="s">
        <v>28</v>
      </c>
      <c r="N12" s="29"/>
      <c r="O12" s="8"/>
      <c r="P12" s="30"/>
      <c r="Q12" s="27" t="s">
        <v>24</v>
      </c>
      <c r="R12" s="22" t="s">
        <v>29</v>
      </c>
    </row>
    <row r="13" spans="1:18" s="6" customFormat="1" ht="75" customHeight="1">
      <c r="A13" s="31" t="s">
        <v>26</v>
      </c>
      <c r="B13" s="23" t="s">
        <v>54</v>
      </c>
      <c r="C13" s="24" t="s">
        <v>27</v>
      </c>
      <c r="D13" s="99">
        <f t="shared" si="0"/>
        <v>750500</v>
      </c>
      <c r="E13" s="103">
        <v>450300</v>
      </c>
      <c r="F13" s="26">
        <v>300200</v>
      </c>
      <c r="G13" s="25">
        <f>E13+F13</f>
        <v>750500</v>
      </c>
      <c r="H13" s="80">
        <f>SUM(D13-G13)</f>
        <v>0</v>
      </c>
      <c r="I13" s="27"/>
      <c r="J13" s="27" t="s">
        <v>24</v>
      </c>
      <c r="K13" s="27"/>
      <c r="L13" s="27" t="s">
        <v>24</v>
      </c>
      <c r="M13" s="28" t="s">
        <v>28</v>
      </c>
      <c r="N13" s="29"/>
      <c r="O13" s="8"/>
      <c r="P13" s="27"/>
      <c r="Q13" s="27" t="s">
        <v>24</v>
      </c>
      <c r="R13" s="22" t="s">
        <v>29</v>
      </c>
    </row>
    <row r="14" spans="1:18" s="6" customFormat="1" ht="74.25" customHeight="1">
      <c r="A14" s="23" t="s">
        <v>55</v>
      </c>
      <c r="B14" s="83" t="s">
        <v>56</v>
      </c>
      <c r="C14" s="24" t="s">
        <v>27</v>
      </c>
      <c r="D14" s="99">
        <f t="shared" si="0"/>
        <v>730000</v>
      </c>
      <c r="E14" s="103">
        <v>438000</v>
      </c>
      <c r="F14" s="26">
        <v>292000</v>
      </c>
      <c r="G14" s="25">
        <f>E14+F14</f>
        <v>730000</v>
      </c>
      <c r="H14" s="80">
        <f>SUM(D14-G14)</f>
        <v>0</v>
      </c>
      <c r="I14" s="27"/>
      <c r="J14" s="27" t="s">
        <v>24</v>
      </c>
      <c r="K14" s="27"/>
      <c r="L14" s="27" t="s">
        <v>24</v>
      </c>
      <c r="M14" s="28" t="s">
        <v>28</v>
      </c>
      <c r="N14" s="29"/>
      <c r="O14" s="8"/>
      <c r="P14" s="27"/>
      <c r="Q14" s="27" t="s">
        <v>24</v>
      </c>
      <c r="R14" s="22" t="s">
        <v>29</v>
      </c>
    </row>
    <row r="15" spans="1:18" s="6" customFormat="1" ht="75" customHeight="1">
      <c r="A15" s="23" t="s">
        <v>55</v>
      </c>
      <c r="B15" s="83" t="s">
        <v>57</v>
      </c>
      <c r="C15" s="24" t="s">
        <v>27</v>
      </c>
      <c r="D15" s="99">
        <f t="shared" si="0"/>
        <v>560000</v>
      </c>
      <c r="E15" s="103">
        <v>336000</v>
      </c>
      <c r="F15" s="26">
        <v>224000</v>
      </c>
      <c r="G15" s="25">
        <f>E15+F15</f>
        <v>560000</v>
      </c>
      <c r="H15" s="80">
        <f>SUM(D15-G15)</f>
        <v>0</v>
      </c>
      <c r="I15" s="27"/>
      <c r="J15" s="27" t="s">
        <v>24</v>
      </c>
      <c r="K15" s="27"/>
      <c r="L15" s="27" t="s">
        <v>24</v>
      </c>
      <c r="M15" s="28" t="s">
        <v>28</v>
      </c>
      <c r="N15" s="29"/>
      <c r="O15" s="8"/>
      <c r="P15" s="27"/>
      <c r="Q15" s="27" t="s">
        <v>24</v>
      </c>
      <c r="R15" s="22" t="s">
        <v>29</v>
      </c>
    </row>
    <row r="16" spans="1:18" s="19" customFormat="1" ht="75" customHeight="1">
      <c r="A16" s="158" t="s">
        <v>30</v>
      </c>
      <c r="B16" s="159"/>
      <c r="C16" s="10"/>
      <c r="D16" s="94"/>
      <c r="E16" s="116">
        <f>SUM(E17:E35)</f>
        <v>20952300</v>
      </c>
      <c r="F16" s="34">
        <f>SUM(F17:F35)</f>
        <v>13352962</v>
      </c>
      <c r="G16" s="34">
        <f>SUM(G17:G35)</f>
        <v>34305262</v>
      </c>
      <c r="H16" s="34"/>
      <c r="I16" s="35"/>
      <c r="J16" s="36"/>
      <c r="L16" s="36"/>
      <c r="M16" s="37"/>
      <c r="N16" s="38"/>
      <c r="O16" s="16"/>
      <c r="P16" s="39"/>
      <c r="Q16" s="40"/>
      <c r="R16" s="41"/>
    </row>
    <row r="17" spans="1:18" s="6" customFormat="1" ht="75" customHeight="1">
      <c r="A17" s="23" t="s">
        <v>58</v>
      </c>
      <c r="B17" s="23" t="s">
        <v>59</v>
      </c>
      <c r="C17" s="24" t="s">
        <v>27</v>
      </c>
      <c r="D17" s="99">
        <f t="shared" si="0"/>
        <v>1168975</v>
      </c>
      <c r="E17" s="103">
        <v>701385</v>
      </c>
      <c r="F17" s="26">
        <v>467590</v>
      </c>
      <c r="G17" s="25">
        <f aca="true" t="shared" si="1" ref="G17:G35">E17+F17</f>
        <v>1168975</v>
      </c>
      <c r="H17" s="80">
        <f aca="true" t="shared" si="2" ref="H17:H35">SUM(D17-G17)</f>
        <v>0</v>
      </c>
      <c r="I17" s="27"/>
      <c r="J17" s="27" t="s">
        <v>24</v>
      </c>
      <c r="K17" s="27" t="s">
        <v>24</v>
      </c>
      <c r="L17" s="30"/>
      <c r="M17" s="28" t="s">
        <v>31</v>
      </c>
      <c r="N17" s="42"/>
      <c r="O17" s="32"/>
      <c r="P17" s="30"/>
      <c r="Q17" s="27" t="s">
        <v>24</v>
      </c>
      <c r="R17" s="22" t="s">
        <v>29</v>
      </c>
    </row>
    <row r="18" spans="1:18" s="6" customFormat="1" ht="75" customHeight="1">
      <c r="A18" s="23" t="s">
        <v>58</v>
      </c>
      <c r="B18" s="23" t="s">
        <v>60</v>
      </c>
      <c r="C18" s="24" t="s">
        <v>27</v>
      </c>
      <c r="D18" s="99">
        <f t="shared" si="0"/>
        <v>2018750</v>
      </c>
      <c r="E18" s="103">
        <v>1211250</v>
      </c>
      <c r="F18" s="26">
        <v>807500</v>
      </c>
      <c r="G18" s="25">
        <f t="shared" si="1"/>
        <v>2018750</v>
      </c>
      <c r="H18" s="80">
        <f t="shared" si="2"/>
        <v>0</v>
      </c>
      <c r="I18" s="27"/>
      <c r="J18" s="27" t="s">
        <v>24</v>
      </c>
      <c r="K18" s="27" t="s">
        <v>24</v>
      </c>
      <c r="L18" s="30"/>
      <c r="M18" s="28" t="s">
        <v>31</v>
      </c>
      <c r="N18" s="42"/>
      <c r="O18" s="32"/>
      <c r="P18" s="30"/>
      <c r="Q18" s="27" t="s">
        <v>24</v>
      </c>
      <c r="R18" s="22" t="s">
        <v>29</v>
      </c>
    </row>
    <row r="19" spans="1:18" s="6" customFormat="1" ht="75" customHeight="1">
      <c r="A19" s="31" t="s">
        <v>61</v>
      </c>
      <c r="B19" s="23" t="s">
        <v>62</v>
      </c>
      <c r="C19" s="24" t="s">
        <v>27</v>
      </c>
      <c r="D19" s="99">
        <f t="shared" si="0"/>
        <v>2507500</v>
      </c>
      <c r="E19" s="103">
        <v>1504500</v>
      </c>
      <c r="F19" s="26">
        <v>1003000</v>
      </c>
      <c r="G19" s="25">
        <f t="shared" si="1"/>
        <v>2507500</v>
      </c>
      <c r="H19" s="80">
        <f t="shared" si="2"/>
        <v>0</v>
      </c>
      <c r="I19" s="27"/>
      <c r="J19" s="27" t="s">
        <v>24</v>
      </c>
      <c r="K19" s="27" t="s">
        <v>24</v>
      </c>
      <c r="L19" s="30"/>
      <c r="M19" s="28" t="s">
        <v>31</v>
      </c>
      <c r="N19" s="42"/>
      <c r="O19" s="32"/>
      <c r="P19" s="30"/>
      <c r="Q19" s="27" t="s">
        <v>24</v>
      </c>
      <c r="R19" s="22" t="s">
        <v>29</v>
      </c>
    </row>
    <row r="20" spans="1:18" s="6" customFormat="1" ht="75" customHeight="1">
      <c r="A20" s="31" t="s">
        <v>63</v>
      </c>
      <c r="B20" s="23" t="s">
        <v>64</v>
      </c>
      <c r="C20" s="24" t="s">
        <v>27</v>
      </c>
      <c r="D20" s="99">
        <f t="shared" si="0"/>
        <v>922857</v>
      </c>
      <c r="E20" s="103">
        <v>922857</v>
      </c>
      <c r="F20" s="26"/>
      <c r="G20" s="25">
        <f t="shared" si="1"/>
        <v>922857</v>
      </c>
      <c r="H20" s="80">
        <f t="shared" si="2"/>
        <v>0</v>
      </c>
      <c r="I20" s="27" t="s">
        <v>24</v>
      </c>
      <c r="J20" s="32"/>
      <c r="K20" s="27" t="s">
        <v>24</v>
      </c>
      <c r="L20" s="30"/>
      <c r="M20" s="28"/>
      <c r="N20" s="42"/>
      <c r="O20" s="32"/>
      <c r="P20" s="30"/>
      <c r="Q20" s="27" t="s">
        <v>24</v>
      </c>
      <c r="R20" s="22" t="s">
        <v>29</v>
      </c>
    </row>
    <row r="21" spans="1:18" s="6" customFormat="1" ht="75" customHeight="1">
      <c r="A21" s="31" t="s">
        <v>63</v>
      </c>
      <c r="B21" s="33" t="s">
        <v>65</v>
      </c>
      <c r="C21" s="24" t="s">
        <v>27</v>
      </c>
      <c r="D21" s="99">
        <f t="shared" si="0"/>
        <v>1955000</v>
      </c>
      <c r="E21" s="103">
        <v>1173000</v>
      </c>
      <c r="F21" s="26">
        <v>782000</v>
      </c>
      <c r="G21" s="25">
        <f t="shared" si="1"/>
        <v>1955000</v>
      </c>
      <c r="H21" s="80">
        <f t="shared" si="2"/>
        <v>0</v>
      </c>
      <c r="I21" s="43"/>
      <c r="J21" s="27" t="s">
        <v>24</v>
      </c>
      <c r="K21" s="27" t="s">
        <v>24</v>
      </c>
      <c r="L21" s="30"/>
      <c r="M21" s="28" t="s">
        <v>31</v>
      </c>
      <c r="N21" s="42"/>
      <c r="O21" s="32"/>
      <c r="P21" s="32"/>
      <c r="Q21" s="27" t="s">
        <v>24</v>
      </c>
      <c r="R21" s="22" t="s">
        <v>29</v>
      </c>
    </row>
    <row r="22" spans="1:18" s="6" customFormat="1" ht="75" customHeight="1">
      <c r="A22" s="31" t="s">
        <v>63</v>
      </c>
      <c r="B22" s="23" t="s">
        <v>66</v>
      </c>
      <c r="C22" s="24" t="s">
        <v>27</v>
      </c>
      <c r="D22" s="99">
        <f t="shared" si="0"/>
        <v>1530000</v>
      </c>
      <c r="E22" s="103">
        <v>918000</v>
      </c>
      <c r="F22" s="26">
        <v>612000</v>
      </c>
      <c r="G22" s="25">
        <f t="shared" si="1"/>
        <v>1530000</v>
      </c>
      <c r="H22" s="80">
        <f t="shared" si="2"/>
        <v>0</v>
      </c>
      <c r="I22" s="27"/>
      <c r="J22" s="27" t="s">
        <v>24</v>
      </c>
      <c r="K22" s="27" t="s">
        <v>24</v>
      </c>
      <c r="L22" s="30"/>
      <c r="M22" s="28" t="s">
        <v>31</v>
      </c>
      <c r="N22" s="42"/>
      <c r="O22" s="32"/>
      <c r="P22" s="32"/>
      <c r="Q22" s="27" t="s">
        <v>24</v>
      </c>
      <c r="R22" s="22" t="s">
        <v>29</v>
      </c>
    </row>
    <row r="23" spans="1:18" s="6" customFormat="1" ht="75" customHeight="1">
      <c r="A23" s="31" t="s">
        <v>63</v>
      </c>
      <c r="B23" s="23" t="s">
        <v>67</v>
      </c>
      <c r="C23" s="24" t="s">
        <v>27</v>
      </c>
      <c r="D23" s="99">
        <f t="shared" si="0"/>
        <v>4037500</v>
      </c>
      <c r="E23" s="103">
        <v>2422500</v>
      </c>
      <c r="F23" s="26">
        <v>1615000</v>
      </c>
      <c r="G23" s="25">
        <f t="shared" si="1"/>
        <v>4037500</v>
      </c>
      <c r="H23" s="80">
        <f t="shared" si="2"/>
        <v>0</v>
      </c>
      <c r="I23" s="27"/>
      <c r="J23" s="27" t="s">
        <v>24</v>
      </c>
      <c r="K23" s="27" t="s">
        <v>24</v>
      </c>
      <c r="L23" s="30"/>
      <c r="M23" s="28" t="s">
        <v>31</v>
      </c>
      <c r="N23" s="42"/>
      <c r="O23" s="32"/>
      <c r="P23" s="32"/>
      <c r="Q23" s="27" t="s">
        <v>24</v>
      </c>
      <c r="R23" s="22" t="s">
        <v>29</v>
      </c>
    </row>
    <row r="24" spans="1:18" s="6" customFormat="1" ht="75" customHeight="1">
      <c r="A24" s="23" t="s">
        <v>68</v>
      </c>
      <c r="B24" s="23" t="s">
        <v>69</v>
      </c>
      <c r="C24" s="24" t="s">
        <v>27</v>
      </c>
      <c r="D24" s="99">
        <f t="shared" si="0"/>
        <v>1275000</v>
      </c>
      <c r="E24" s="103">
        <v>765000</v>
      </c>
      <c r="F24" s="26">
        <v>510000</v>
      </c>
      <c r="G24" s="25">
        <f t="shared" si="1"/>
        <v>1275000</v>
      </c>
      <c r="H24" s="80">
        <f t="shared" si="2"/>
        <v>0</v>
      </c>
      <c r="I24" s="27"/>
      <c r="J24" s="27" t="s">
        <v>24</v>
      </c>
      <c r="K24" s="27" t="s">
        <v>24</v>
      </c>
      <c r="L24" s="30"/>
      <c r="M24" s="28" t="s">
        <v>31</v>
      </c>
      <c r="N24" s="42"/>
      <c r="O24" s="32"/>
      <c r="P24" s="32"/>
      <c r="Q24" s="27" t="s">
        <v>24</v>
      </c>
      <c r="R24" s="22" t="s">
        <v>29</v>
      </c>
    </row>
    <row r="25" spans="1:18" s="6" customFormat="1" ht="75" customHeight="1">
      <c r="A25" s="23" t="s">
        <v>70</v>
      </c>
      <c r="B25" s="23" t="s">
        <v>71</v>
      </c>
      <c r="C25" s="24" t="s">
        <v>27</v>
      </c>
      <c r="D25" s="99">
        <f t="shared" si="0"/>
        <v>1623500</v>
      </c>
      <c r="E25" s="103">
        <v>974100</v>
      </c>
      <c r="F25" s="26">
        <v>649400</v>
      </c>
      <c r="G25" s="25">
        <f t="shared" si="1"/>
        <v>1623500</v>
      </c>
      <c r="H25" s="80">
        <f t="shared" si="2"/>
        <v>0</v>
      </c>
      <c r="J25" s="122" t="s">
        <v>24</v>
      </c>
      <c r="K25" s="27" t="s">
        <v>24</v>
      </c>
      <c r="L25" s="30"/>
      <c r="M25" s="28" t="s">
        <v>31</v>
      </c>
      <c r="N25" s="42"/>
      <c r="O25" s="32"/>
      <c r="P25" s="30"/>
      <c r="Q25" s="27" t="s">
        <v>24</v>
      </c>
      <c r="R25" s="22" t="s">
        <v>29</v>
      </c>
    </row>
    <row r="26" spans="1:18" s="6" customFormat="1" ht="75" customHeight="1">
      <c r="A26" s="23" t="s">
        <v>72</v>
      </c>
      <c r="B26" s="23" t="s">
        <v>73</v>
      </c>
      <c r="C26" s="24" t="s">
        <v>27</v>
      </c>
      <c r="D26" s="99">
        <f t="shared" si="0"/>
        <v>2431905</v>
      </c>
      <c r="E26" s="103">
        <v>1459143</v>
      </c>
      <c r="F26" s="26">
        <v>972762</v>
      </c>
      <c r="G26" s="25">
        <f t="shared" si="1"/>
        <v>2431905</v>
      </c>
      <c r="H26" s="80">
        <f t="shared" si="2"/>
        <v>0</v>
      </c>
      <c r="I26" s="30"/>
      <c r="J26" s="27" t="s">
        <v>24</v>
      </c>
      <c r="K26" s="27" t="s">
        <v>24</v>
      </c>
      <c r="L26" s="30"/>
      <c r="M26" s="28" t="s">
        <v>31</v>
      </c>
      <c r="N26" s="42"/>
      <c r="O26" s="32"/>
      <c r="P26" s="30"/>
      <c r="Q26" s="27" t="s">
        <v>24</v>
      </c>
      <c r="R26" s="22" t="s">
        <v>29</v>
      </c>
    </row>
    <row r="27" spans="1:18" s="111" customFormat="1" ht="75" customHeight="1">
      <c r="A27" s="23" t="s">
        <v>74</v>
      </c>
      <c r="B27" s="83" t="s">
        <v>75</v>
      </c>
      <c r="C27" s="24" t="s">
        <v>27</v>
      </c>
      <c r="D27" s="102">
        <v>3724000</v>
      </c>
      <c r="E27" s="117">
        <v>2234400</v>
      </c>
      <c r="F27" s="104">
        <v>1489600</v>
      </c>
      <c r="G27" s="103">
        <f>SUM(E27:F27)</f>
        <v>3724000</v>
      </c>
      <c r="H27" s="105">
        <f t="shared" si="2"/>
        <v>0</v>
      </c>
      <c r="I27" s="30"/>
      <c r="J27" s="106" t="s">
        <v>24</v>
      </c>
      <c r="K27" s="106" t="s">
        <v>24</v>
      </c>
      <c r="L27" s="30"/>
      <c r="M27" s="107" t="s">
        <v>31</v>
      </c>
      <c r="N27" s="108"/>
      <c r="O27" s="109"/>
      <c r="P27" s="30"/>
      <c r="Q27" s="106" t="s">
        <v>24</v>
      </c>
      <c r="R27" s="110" t="s">
        <v>29</v>
      </c>
    </row>
    <row r="28" spans="1:18" s="6" customFormat="1" ht="75" customHeight="1">
      <c r="A28" s="23" t="s">
        <v>76</v>
      </c>
      <c r="B28" s="23" t="s">
        <v>77</v>
      </c>
      <c r="C28" s="24" t="s">
        <v>27</v>
      </c>
      <c r="D28" s="99">
        <f t="shared" si="0"/>
        <v>1375600</v>
      </c>
      <c r="E28" s="103">
        <v>825360</v>
      </c>
      <c r="F28" s="26">
        <v>550240</v>
      </c>
      <c r="G28" s="25">
        <f>SUM(E28:F28)</f>
        <v>1375600</v>
      </c>
      <c r="H28" s="80">
        <f t="shared" si="2"/>
        <v>0</v>
      </c>
      <c r="I28" s="30"/>
      <c r="J28" s="27" t="s">
        <v>24</v>
      </c>
      <c r="K28" s="27" t="s">
        <v>24</v>
      </c>
      <c r="L28" s="30"/>
      <c r="M28" s="28" t="s">
        <v>31</v>
      </c>
      <c r="N28" s="42"/>
      <c r="O28" s="32"/>
      <c r="P28" s="27"/>
      <c r="Q28" s="27" t="s">
        <v>24</v>
      </c>
      <c r="R28" s="22" t="s">
        <v>29</v>
      </c>
    </row>
    <row r="29" spans="1:18" s="6" customFormat="1" ht="75" customHeight="1">
      <c r="A29" s="23" t="s">
        <v>76</v>
      </c>
      <c r="B29" s="23" t="s">
        <v>78</v>
      </c>
      <c r="C29" s="24" t="s">
        <v>27</v>
      </c>
      <c r="D29" s="99">
        <f t="shared" si="0"/>
        <v>1376550</v>
      </c>
      <c r="E29" s="103">
        <v>825930</v>
      </c>
      <c r="F29" s="26">
        <v>550620</v>
      </c>
      <c r="G29" s="25">
        <f t="shared" si="1"/>
        <v>1376550</v>
      </c>
      <c r="H29" s="80">
        <f t="shared" si="2"/>
        <v>0</v>
      </c>
      <c r="I29" s="44"/>
      <c r="J29" s="27" t="s">
        <v>24</v>
      </c>
      <c r="K29" s="27" t="s">
        <v>24</v>
      </c>
      <c r="L29" s="30"/>
      <c r="M29" s="28" t="s">
        <v>31</v>
      </c>
      <c r="N29" s="42"/>
      <c r="O29" s="32"/>
      <c r="P29" s="27"/>
      <c r="Q29" s="27" t="s">
        <v>24</v>
      </c>
      <c r="R29" s="22" t="s">
        <v>29</v>
      </c>
    </row>
    <row r="30" spans="1:18" s="111" customFormat="1" ht="75" customHeight="1">
      <c r="A30" s="23" t="s">
        <v>76</v>
      </c>
      <c r="B30" s="83" t="s">
        <v>79</v>
      </c>
      <c r="C30" s="24" t="s">
        <v>27</v>
      </c>
      <c r="D30" s="102">
        <f t="shared" si="0"/>
        <v>2280000</v>
      </c>
      <c r="E30" s="103">
        <v>1368000</v>
      </c>
      <c r="F30" s="104">
        <v>912000</v>
      </c>
      <c r="G30" s="103">
        <f t="shared" si="1"/>
        <v>2280000</v>
      </c>
      <c r="H30" s="105">
        <f t="shared" si="2"/>
        <v>0</v>
      </c>
      <c r="I30" s="30"/>
      <c r="J30" s="106" t="s">
        <v>24</v>
      </c>
      <c r="K30" s="106" t="s">
        <v>24</v>
      </c>
      <c r="L30" s="30"/>
      <c r="M30" s="107" t="s">
        <v>31</v>
      </c>
      <c r="N30" s="108"/>
      <c r="O30" s="109"/>
      <c r="P30" s="106"/>
      <c r="Q30" s="106" t="s">
        <v>24</v>
      </c>
      <c r="R30" s="110" t="s">
        <v>29</v>
      </c>
    </row>
    <row r="31" spans="1:19" s="6" customFormat="1" ht="75" customHeight="1">
      <c r="A31" s="23" t="s">
        <v>80</v>
      </c>
      <c r="B31" s="23" t="s">
        <v>81</v>
      </c>
      <c r="C31" s="24" t="s">
        <v>27</v>
      </c>
      <c r="D31" s="99">
        <f t="shared" si="0"/>
        <v>1377500</v>
      </c>
      <c r="E31" s="103">
        <v>826500</v>
      </c>
      <c r="F31" s="26">
        <v>551000</v>
      </c>
      <c r="G31" s="25">
        <f t="shared" si="1"/>
        <v>1377500</v>
      </c>
      <c r="H31" s="80">
        <f t="shared" si="2"/>
        <v>0</v>
      </c>
      <c r="I31" s="30"/>
      <c r="J31" s="27" t="s">
        <v>24</v>
      </c>
      <c r="K31" s="27" t="s">
        <v>24</v>
      </c>
      <c r="L31" s="30"/>
      <c r="M31" s="28" t="s">
        <v>31</v>
      </c>
      <c r="N31" s="42"/>
      <c r="O31" s="32"/>
      <c r="P31" s="27"/>
      <c r="Q31" s="27" t="s">
        <v>24</v>
      </c>
      <c r="R31" s="22" t="s">
        <v>29</v>
      </c>
      <c r="S31" s="45"/>
    </row>
    <row r="32" spans="1:19" s="48" customFormat="1" ht="75" customHeight="1">
      <c r="A32" s="23" t="s">
        <v>80</v>
      </c>
      <c r="B32" s="23" t="s">
        <v>82</v>
      </c>
      <c r="C32" s="24" t="s">
        <v>27</v>
      </c>
      <c r="D32" s="99">
        <f t="shared" si="0"/>
        <v>902500</v>
      </c>
      <c r="E32" s="103">
        <v>541500</v>
      </c>
      <c r="F32" s="26">
        <v>361000</v>
      </c>
      <c r="G32" s="25">
        <f>E32+F32</f>
        <v>902500</v>
      </c>
      <c r="H32" s="80">
        <f t="shared" si="2"/>
        <v>0</v>
      </c>
      <c r="I32" s="46"/>
      <c r="J32" s="27" t="s">
        <v>24</v>
      </c>
      <c r="K32" s="27" t="s">
        <v>24</v>
      </c>
      <c r="L32" s="46"/>
      <c r="M32" s="28" t="s">
        <v>31</v>
      </c>
      <c r="N32" s="42"/>
      <c r="O32" s="8"/>
      <c r="P32" s="30"/>
      <c r="Q32" s="27" t="s">
        <v>24</v>
      </c>
      <c r="R32" s="22" t="s">
        <v>29</v>
      </c>
      <c r="S32" s="47"/>
    </row>
    <row r="33" spans="1:19" s="48" customFormat="1" ht="75" customHeight="1">
      <c r="A33" s="23" t="s">
        <v>80</v>
      </c>
      <c r="B33" s="23" t="s">
        <v>83</v>
      </c>
      <c r="C33" s="24" t="s">
        <v>27</v>
      </c>
      <c r="D33" s="99">
        <f t="shared" si="0"/>
        <v>1365625</v>
      </c>
      <c r="E33" s="103">
        <v>819375</v>
      </c>
      <c r="F33" s="26">
        <v>546250</v>
      </c>
      <c r="G33" s="25">
        <f t="shared" si="1"/>
        <v>1365625</v>
      </c>
      <c r="H33" s="80">
        <f t="shared" si="2"/>
        <v>0</v>
      </c>
      <c r="I33" s="46"/>
      <c r="J33" s="27" t="s">
        <v>24</v>
      </c>
      <c r="K33" s="27" t="s">
        <v>24</v>
      </c>
      <c r="L33" s="46"/>
      <c r="M33" s="28" t="s">
        <v>31</v>
      </c>
      <c r="N33" s="42"/>
      <c r="O33" s="8"/>
      <c r="P33" s="30"/>
      <c r="Q33" s="27" t="s">
        <v>24</v>
      </c>
      <c r="R33" s="22" t="s">
        <v>29</v>
      </c>
      <c r="S33" s="47"/>
    </row>
    <row r="34" spans="1:19" s="48" customFormat="1" ht="75" customHeight="1">
      <c r="A34" s="23" t="s">
        <v>80</v>
      </c>
      <c r="B34" s="23" t="s">
        <v>132</v>
      </c>
      <c r="C34" s="24" t="s">
        <v>27</v>
      </c>
      <c r="D34" s="99">
        <v>1757500</v>
      </c>
      <c r="E34" s="103">
        <v>1054500</v>
      </c>
      <c r="F34" s="26">
        <v>703000</v>
      </c>
      <c r="G34" s="25">
        <f t="shared" si="1"/>
        <v>1757500</v>
      </c>
      <c r="H34" s="80">
        <f t="shared" si="2"/>
        <v>0</v>
      </c>
      <c r="I34" s="46"/>
      <c r="J34" s="27" t="s">
        <v>24</v>
      </c>
      <c r="K34" s="27" t="s">
        <v>24</v>
      </c>
      <c r="L34" s="46"/>
      <c r="M34" s="28" t="s">
        <v>31</v>
      </c>
      <c r="N34" s="42"/>
      <c r="O34" s="8"/>
      <c r="P34" s="30"/>
      <c r="Q34" s="27" t="s">
        <v>24</v>
      </c>
      <c r="R34" s="22" t="s">
        <v>29</v>
      </c>
      <c r="S34" s="47"/>
    </row>
    <row r="35" spans="1:19" s="48" customFormat="1" ht="75" customHeight="1">
      <c r="A35" s="23" t="s">
        <v>84</v>
      </c>
      <c r="B35" s="23" t="s">
        <v>85</v>
      </c>
      <c r="C35" s="24" t="s">
        <v>27</v>
      </c>
      <c r="D35" s="99">
        <f t="shared" si="0"/>
        <v>675000</v>
      </c>
      <c r="E35" s="103">
        <v>405000</v>
      </c>
      <c r="F35" s="26">
        <v>270000</v>
      </c>
      <c r="G35" s="25">
        <f t="shared" si="1"/>
        <v>675000</v>
      </c>
      <c r="H35" s="80">
        <f t="shared" si="2"/>
        <v>0</v>
      </c>
      <c r="I35" s="46"/>
      <c r="J35" s="27" t="s">
        <v>24</v>
      </c>
      <c r="K35" s="27" t="s">
        <v>24</v>
      </c>
      <c r="L35" s="46"/>
      <c r="M35" s="28" t="s">
        <v>31</v>
      </c>
      <c r="N35" s="42"/>
      <c r="O35" s="8"/>
      <c r="P35" s="30"/>
      <c r="Q35" s="27" t="s">
        <v>24</v>
      </c>
      <c r="R35" s="22" t="s">
        <v>29</v>
      </c>
      <c r="S35" s="47"/>
    </row>
    <row r="36" spans="1:18" s="19" customFormat="1" ht="72" customHeight="1">
      <c r="A36" s="156" t="s">
        <v>32</v>
      </c>
      <c r="B36" s="157"/>
      <c r="C36" s="9"/>
      <c r="D36" s="94"/>
      <c r="E36" s="114">
        <f>E37+E40</f>
        <v>3153657</v>
      </c>
      <c r="F36" s="11">
        <f>F37+F40</f>
        <v>0</v>
      </c>
      <c r="G36" s="11">
        <f>G37+G40</f>
        <v>3153657</v>
      </c>
      <c r="H36" s="79"/>
      <c r="I36" s="12"/>
      <c r="J36" s="13"/>
      <c r="K36" s="13"/>
      <c r="L36" s="13"/>
      <c r="M36" s="14"/>
      <c r="N36" s="15"/>
      <c r="O36" s="16"/>
      <c r="P36" s="17"/>
      <c r="Q36" s="16"/>
      <c r="R36" s="18"/>
    </row>
    <row r="37" spans="1:18" s="19" customFormat="1" ht="72" customHeight="1">
      <c r="A37" s="158" t="s">
        <v>33</v>
      </c>
      <c r="B37" s="159"/>
      <c r="C37" s="49"/>
      <c r="D37" s="96"/>
      <c r="E37" s="118">
        <f>SUM(E38:E39)</f>
        <v>40000</v>
      </c>
      <c r="F37" s="50">
        <f>SUM(F38:F39)</f>
        <v>0</v>
      </c>
      <c r="G37" s="50">
        <f>SUM(G38:G39)</f>
        <v>40000</v>
      </c>
      <c r="H37" s="81"/>
      <c r="I37" s="40"/>
      <c r="J37" s="51"/>
      <c r="K37" s="52"/>
      <c r="L37" s="53"/>
      <c r="M37" s="54"/>
      <c r="N37" s="55"/>
      <c r="O37" s="16"/>
      <c r="P37" s="56"/>
      <c r="Q37" s="40"/>
      <c r="R37" s="41"/>
    </row>
    <row r="38" spans="1:18" s="19" customFormat="1" ht="72" customHeight="1">
      <c r="A38" s="23" t="s">
        <v>122</v>
      </c>
      <c r="B38" s="23" t="s">
        <v>123</v>
      </c>
      <c r="C38" s="24" t="s">
        <v>23</v>
      </c>
      <c r="D38" s="99">
        <f>SUM(G38)</f>
        <v>30000</v>
      </c>
      <c r="E38" s="119">
        <v>30000</v>
      </c>
      <c r="F38" s="57"/>
      <c r="G38" s="25">
        <f>SUM(E38:F38)</f>
        <v>30000</v>
      </c>
      <c r="H38" s="80">
        <f>SUM(D38-G38)</f>
        <v>0</v>
      </c>
      <c r="I38" s="27" t="s">
        <v>24</v>
      </c>
      <c r="J38" s="30"/>
      <c r="K38" s="27"/>
      <c r="L38" s="58"/>
      <c r="M38" s="59"/>
      <c r="N38" s="60"/>
      <c r="O38" s="61"/>
      <c r="P38" s="58"/>
      <c r="Q38" s="27" t="s">
        <v>24</v>
      </c>
      <c r="R38" s="22" t="s">
        <v>25</v>
      </c>
    </row>
    <row r="39" spans="1:18" s="6" customFormat="1" ht="72" customHeight="1">
      <c r="A39" s="23" t="s">
        <v>120</v>
      </c>
      <c r="B39" s="85" t="s">
        <v>121</v>
      </c>
      <c r="C39" s="24" t="s">
        <v>23</v>
      </c>
      <c r="D39" s="99">
        <f>SUM(G39)</f>
        <v>10000</v>
      </c>
      <c r="E39" s="103">
        <v>10000</v>
      </c>
      <c r="F39" s="26"/>
      <c r="G39" s="25">
        <f>SUM(E39:F39)</f>
        <v>10000</v>
      </c>
      <c r="H39" s="80">
        <f>SUM(D39-G39)</f>
        <v>0</v>
      </c>
      <c r="I39" s="27" t="s">
        <v>24</v>
      </c>
      <c r="J39" s="30"/>
      <c r="K39" s="27"/>
      <c r="L39" s="30"/>
      <c r="M39" s="28"/>
      <c r="N39" s="29"/>
      <c r="O39" s="8"/>
      <c r="P39" s="30"/>
      <c r="Q39" s="27" t="s">
        <v>24</v>
      </c>
      <c r="R39" s="22" t="s">
        <v>25</v>
      </c>
    </row>
    <row r="40" spans="1:18" s="19" customFormat="1" ht="72" customHeight="1">
      <c r="A40" s="158" t="s">
        <v>34</v>
      </c>
      <c r="B40" s="159"/>
      <c r="C40" s="49"/>
      <c r="D40" s="96"/>
      <c r="E40" s="118">
        <f>SUM(E41:E67)</f>
        <v>3113657</v>
      </c>
      <c r="F40" s="50">
        <f>SUM(F41:F67)</f>
        <v>0</v>
      </c>
      <c r="G40" s="50">
        <f>SUM(G41:G67)</f>
        <v>3113657</v>
      </c>
      <c r="H40" s="81"/>
      <c r="I40" s="40"/>
      <c r="J40" s="51"/>
      <c r="K40" s="52"/>
      <c r="L40" s="53"/>
      <c r="M40" s="54"/>
      <c r="N40" s="55"/>
      <c r="O40" s="16"/>
      <c r="P40" s="56"/>
      <c r="Q40" s="40"/>
      <c r="R40" s="41"/>
    </row>
    <row r="41" spans="1:18" s="6" customFormat="1" ht="54.75" customHeight="1">
      <c r="A41" s="23" t="s">
        <v>115</v>
      </c>
      <c r="B41" s="23" t="s">
        <v>116</v>
      </c>
      <c r="C41" s="24" t="s">
        <v>23</v>
      </c>
      <c r="D41" s="99">
        <f aca="true" t="shared" si="3" ref="D41:D66">SUM(G41)</f>
        <v>10000</v>
      </c>
      <c r="E41" s="103">
        <v>10000</v>
      </c>
      <c r="F41" s="26"/>
      <c r="G41" s="25">
        <f aca="true" t="shared" si="4" ref="G41:G67">SUM(E41:F41)</f>
        <v>10000</v>
      </c>
      <c r="H41" s="80">
        <f aca="true" t="shared" si="5" ref="H41:H67">SUM(D41-G41)</f>
        <v>0</v>
      </c>
      <c r="I41" s="27" t="s">
        <v>24</v>
      </c>
      <c r="J41" s="30"/>
      <c r="K41" s="27"/>
      <c r="L41" s="30"/>
      <c r="M41" s="28"/>
      <c r="N41" s="29"/>
      <c r="O41" s="8"/>
      <c r="P41" s="30"/>
      <c r="Q41" s="27" t="s">
        <v>24</v>
      </c>
      <c r="R41" s="22" t="s">
        <v>25</v>
      </c>
    </row>
    <row r="42" spans="1:18" s="6" customFormat="1" ht="54.75" customHeight="1">
      <c r="A42" s="23" t="s">
        <v>117</v>
      </c>
      <c r="B42" s="23" t="s">
        <v>86</v>
      </c>
      <c r="C42" s="24" t="s">
        <v>23</v>
      </c>
      <c r="D42" s="99">
        <f t="shared" si="3"/>
        <v>40000</v>
      </c>
      <c r="E42" s="103">
        <v>40000</v>
      </c>
      <c r="F42" s="26"/>
      <c r="G42" s="25">
        <f t="shared" si="4"/>
        <v>40000</v>
      </c>
      <c r="H42" s="80">
        <f t="shared" si="5"/>
        <v>0</v>
      </c>
      <c r="I42" s="27" t="s">
        <v>24</v>
      </c>
      <c r="J42" s="30"/>
      <c r="K42" s="27"/>
      <c r="L42" s="30"/>
      <c r="M42" s="28"/>
      <c r="N42" s="29"/>
      <c r="O42" s="8"/>
      <c r="P42" s="30"/>
      <c r="Q42" s="27" t="s">
        <v>24</v>
      </c>
      <c r="R42" s="22" t="s">
        <v>25</v>
      </c>
    </row>
    <row r="43" spans="1:18" s="6" customFormat="1" ht="54.75" customHeight="1">
      <c r="A43" s="23" t="s">
        <v>118</v>
      </c>
      <c r="B43" s="23" t="s">
        <v>87</v>
      </c>
      <c r="C43" s="24" t="s">
        <v>23</v>
      </c>
      <c r="D43" s="99">
        <f t="shared" si="3"/>
        <v>10000</v>
      </c>
      <c r="E43" s="103">
        <v>10000</v>
      </c>
      <c r="F43" s="26"/>
      <c r="G43" s="25">
        <f>SUM(E43:F43)</f>
        <v>10000</v>
      </c>
      <c r="H43" s="80">
        <f t="shared" si="5"/>
        <v>0</v>
      </c>
      <c r="I43" s="27" t="s">
        <v>24</v>
      </c>
      <c r="J43" s="30"/>
      <c r="K43" s="27"/>
      <c r="L43" s="30"/>
      <c r="M43" s="28"/>
      <c r="N43" s="29"/>
      <c r="O43" s="8"/>
      <c r="P43" s="30"/>
      <c r="Q43" s="27" t="s">
        <v>24</v>
      </c>
      <c r="R43" s="22" t="s">
        <v>25</v>
      </c>
    </row>
    <row r="44" spans="1:18" s="6" customFormat="1" ht="76.5" customHeight="1">
      <c r="A44" s="23" t="s">
        <v>88</v>
      </c>
      <c r="B44" s="23" t="s">
        <v>119</v>
      </c>
      <c r="C44" s="24" t="s">
        <v>23</v>
      </c>
      <c r="D44" s="99">
        <f t="shared" si="3"/>
        <v>15000</v>
      </c>
      <c r="E44" s="103">
        <v>15000</v>
      </c>
      <c r="F44" s="26"/>
      <c r="G44" s="25">
        <f t="shared" si="4"/>
        <v>15000</v>
      </c>
      <c r="H44" s="80">
        <f t="shared" si="5"/>
        <v>0</v>
      </c>
      <c r="I44" s="27" t="s">
        <v>24</v>
      </c>
      <c r="J44" s="30"/>
      <c r="K44" s="27"/>
      <c r="L44" s="30"/>
      <c r="M44" s="28"/>
      <c r="N44" s="29"/>
      <c r="O44" s="8"/>
      <c r="P44" s="30"/>
      <c r="Q44" s="27" t="s">
        <v>24</v>
      </c>
      <c r="R44" s="22" t="s">
        <v>25</v>
      </c>
    </row>
    <row r="45" spans="1:18" s="65" customFormat="1" ht="54.75" customHeight="1">
      <c r="A45" s="23" t="s">
        <v>89</v>
      </c>
      <c r="B45" s="23" t="s">
        <v>124</v>
      </c>
      <c r="C45" s="24" t="s">
        <v>23</v>
      </c>
      <c r="D45" s="99">
        <f t="shared" si="3"/>
        <v>15000</v>
      </c>
      <c r="E45" s="103">
        <v>15000</v>
      </c>
      <c r="F45" s="26"/>
      <c r="G45" s="25">
        <f t="shared" si="4"/>
        <v>15000</v>
      </c>
      <c r="H45" s="80">
        <f t="shared" si="5"/>
        <v>0</v>
      </c>
      <c r="I45" s="63" t="s">
        <v>24</v>
      </c>
      <c r="J45" s="30"/>
      <c r="K45" s="30"/>
      <c r="L45" s="30"/>
      <c r="M45" s="28"/>
      <c r="N45" s="46"/>
      <c r="O45" s="46"/>
      <c r="P45" s="30"/>
      <c r="Q45" s="63" t="s">
        <v>24</v>
      </c>
      <c r="R45" s="22" t="s">
        <v>25</v>
      </c>
    </row>
    <row r="46" spans="1:18" s="65" customFormat="1" ht="54.75" customHeight="1">
      <c r="A46" s="84" t="s">
        <v>125</v>
      </c>
      <c r="B46" s="23" t="s">
        <v>126</v>
      </c>
      <c r="C46" s="24" t="s">
        <v>35</v>
      </c>
      <c r="D46" s="99">
        <f t="shared" si="3"/>
        <v>9765</v>
      </c>
      <c r="E46" s="103">
        <v>9765</v>
      </c>
      <c r="F46" s="26"/>
      <c r="G46" s="25">
        <f t="shared" si="4"/>
        <v>9765</v>
      </c>
      <c r="H46" s="80">
        <f t="shared" si="5"/>
        <v>0</v>
      </c>
      <c r="I46" s="63" t="s">
        <v>24</v>
      </c>
      <c r="J46" s="30"/>
      <c r="K46" s="30"/>
      <c r="L46" s="30"/>
      <c r="M46" s="28"/>
      <c r="N46" s="46"/>
      <c r="O46" s="46"/>
      <c r="P46" s="30"/>
      <c r="Q46" s="63" t="s">
        <v>24</v>
      </c>
      <c r="R46" s="22" t="s">
        <v>37</v>
      </c>
    </row>
    <row r="47" spans="1:18" s="65" customFormat="1" ht="54.75" customHeight="1">
      <c r="A47" s="62" t="s">
        <v>127</v>
      </c>
      <c r="B47" s="23" t="s">
        <v>128</v>
      </c>
      <c r="C47" s="24" t="s">
        <v>35</v>
      </c>
      <c r="D47" s="99">
        <f t="shared" si="3"/>
        <v>1575</v>
      </c>
      <c r="E47" s="103">
        <v>1575</v>
      </c>
      <c r="F47" s="26"/>
      <c r="G47" s="25">
        <f t="shared" si="4"/>
        <v>1575</v>
      </c>
      <c r="H47" s="80">
        <f t="shared" si="5"/>
        <v>0</v>
      </c>
      <c r="I47" s="63" t="s">
        <v>24</v>
      </c>
      <c r="J47" s="30"/>
      <c r="K47" s="30"/>
      <c r="L47" s="30"/>
      <c r="M47" s="28"/>
      <c r="N47" s="46"/>
      <c r="O47" s="46"/>
      <c r="P47" s="30"/>
      <c r="Q47" s="63" t="s">
        <v>24</v>
      </c>
      <c r="R47" s="22" t="s">
        <v>37</v>
      </c>
    </row>
    <row r="48" spans="1:18" s="65" customFormat="1" ht="54.75" customHeight="1">
      <c r="A48" s="62" t="s">
        <v>90</v>
      </c>
      <c r="B48" s="23" t="s">
        <v>92</v>
      </c>
      <c r="C48" s="24" t="s">
        <v>35</v>
      </c>
      <c r="D48" s="99">
        <f t="shared" si="3"/>
        <v>7000</v>
      </c>
      <c r="E48" s="103">
        <v>7000</v>
      </c>
      <c r="F48" s="26"/>
      <c r="G48" s="25">
        <f t="shared" si="4"/>
        <v>7000</v>
      </c>
      <c r="H48" s="80">
        <f t="shared" si="5"/>
        <v>0</v>
      </c>
      <c r="I48" s="63" t="s">
        <v>24</v>
      </c>
      <c r="J48" s="30"/>
      <c r="K48" s="30"/>
      <c r="L48" s="30"/>
      <c r="M48" s="28"/>
      <c r="N48" s="46"/>
      <c r="O48" s="46"/>
      <c r="P48" s="30"/>
      <c r="Q48" s="63" t="s">
        <v>24</v>
      </c>
      <c r="R48" s="22" t="s">
        <v>37</v>
      </c>
    </row>
    <row r="49" spans="1:18" s="65" customFormat="1" ht="54.75" customHeight="1">
      <c r="A49" s="62" t="s">
        <v>91</v>
      </c>
      <c r="B49" s="23" t="s">
        <v>93</v>
      </c>
      <c r="C49" s="24" t="s">
        <v>35</v>
      </c>
      <c r="D49" s="99">
        <f t="shared" si="3"/>
        <v>3213</v>
      </c>
      <c r="E49" s="103">
        <v>3213</v>
      </c>
      <c r="F49" s="26"/>
      <c r="G49" s="25">
        <f t="shared" si="4"/>
        <v>3213</v>
      </c>
      <c r="H49" s="80">
        <f t="shared" si="5"/>
        <v>0</v>
      </c>
      <c r="I49" s="63" t="s">
        <v>24</v>
      </c>
      <c r="J49" s="30"/>
      <c r="K49" s="30"/>
      <c r="L49" s="30"/>
      <c r="M49" s="28"/>
      <c r="N49" s="46"/>
      <c r="O49" s="46"/>
      <c r="P49" s="30"/>
      <c r="Q49" s="63" t="s">
        <v>24</v>
      </c>
      <c r="R49" s="22" t="s">
        <v>37</v>
      </c>
    </row>
    <row r="50" spans="1:18" s="65" customFormat="1" ht="57" customHeight="1">
      <c r="A50" s="62" t="s">
        <v>90</v>
      </c>
      <c r="B50" s="23" t="s">
        <v>94</v>
      </c>
      <c r="C50" s="24" t="s">
        <v>35</v>
      </c>
      <c r="D50" s="99">
        <f t="shared" si="3"/>
        <v>5000</v>
      </c>
      <c r="E50" s="103">
        <v>5000</v>
      </c>
      <c r="F50" s="26"/>
      <c r="G50" s="25">
        <f t="shared" si="4"/>
        <v>5000</v>
      </c>
      <c r="H50" s="80">
        <f t="shared" si="5"/>
        <v>0</v>
      </c>
      <c r="I50" s="63" t="s">
        <v>24</v>
      </c>
      <c r="J50" s="30"/>
      <c r="K50" s="30"/>
      <c r="L50" s="30"/>
      <c r="M50" s="28"/>
      <c r="N50" s="46"/>
      <c r="O50" s="46"/>
      <c r="P50" s="30"/>
      <c r="Q50" s="63" t="s">
        <v>24</v>
      </c>
      <c r="R50" s="22" t="s">
        <v>37</v>
      </c>
    </row>
    <row r="51" spans="1:18" s="65" customFormat="1" ht="64.5" customHeight="1">
      <c r="A51" s="62" t="s">
        <v>90</v>
      </c>
      <c r="B51" s="23" t="s">
        <v>95</v>
      </c>
      <c r="C51" s="24" t="s">
        <v>35</v>
      </c>
      <c r="D51" s="99">
        <f t="shared" si="3"/>
        <v>4000</v>
      </c>
      <c r="E51" s="103">
        <v>4000</v>
      </c>
      <c r="F51" s="26"/>
      <c r="G51" s="25">
        <f t="shared" si="4"/>
        <v>4000</v>
      </c>
      <c r="H51" s="80">
        <f t="shared" si="5"/>
        <v>0</v>
      </c>
      <c r="I51" s="63" t="s">
        <v>24</v>
      </c>
      <c r="J51" s="30"/>
      <c r="K51" s="30"/>
      <c r="L51" s="30"/>
      <c r="M51" s="28"/>
      <c r="N51" s="46"/>
      <c r="O51" s="46"/>
      <c r="P51" s="30"/>
      <c r="Q51" s="63" t="s">
        <v>24</v>
      </c>
      <c r="R51" s="22" t="s">
        <v>37</v>
      </c>
    </row>
    <row r="52" spans="1:18" s="65" customFormat="1" ht="69.75" customHeight="1">
      <c r="A52" s="62" t="s">
        <v>90</v>
      </c>
      <c r="B52" s="23" t="s">
        <v>96</v>
      </c>
      <c r="C52" s="24" t="s">
        <v>35</v>
      </c>
      <c r="D52" s="99">
        <f t="shared" si="3"/>
        <v>4000</v>
      </c>
      <c r="E52" s="103">
        <v>4000</v>
      </c>
      <c r="F52" s="26"/>
      <c r="G52" s="25">
        <f t="shared" si="4"/>
        <v>4000</v>
      </c>
      <c r="H52" s="80">
        <f t="shared" si="5"/>
        <v>0</v>
      </c>
      <c r="I52" s="63" t="s">
        <v>24</v>
      </c>
      <c r="J52" s="30"/>
      <c r="K52" s="30"/>
      <c r="L52" s="30"/>
      <c r="M52" s="28"/>
      <c r="N52" s="46"/>
      <c r="O52" s="46"/>
      <c r="P52" s="30"/>
      <c r="Q52" s="63" t="s">
        <v>24</v>
      </c>
      <c r="R52" s="22" t="s">
        <v>37</v>
      </c>
    </row>
    <row r="53" spans="1:18" s="65" customFormat="1" ht="63" customHeight="1">
      <c r="A53" s="62" t="s">
        <v>90</v>
      </c>
      <c r="B53" s="23" t="s">
        <v>97</v>
      </c>
      <c r="C53" s="24" t="s">
        <v>35</v>
      </c>
      <c r="D53" s="99">
        <f t="shared" si="3"/>
        <v>4000</v>
      </c>
      <c r="E53" s="103">
        <v>4000</v>
      </c>
      <c r="F53" s="26"/>
      <c r="G53" s="25">
        <f t="shared" si="4"/>
        <v>4000</v>
      </c>
      <c r="H53" s="80">
        <f t="shared" si="5"/>
        <v>0</v>
      </c>
      <c r="I53" s="63" t="s">
        <v>24</v>
      </c>
      <c r="J53" s="30"/>
      <c r="K53" s="30"/>
      <c r="L53" s="30"/>
      <c r="M53" s="28"/>
      <c r="N53" s="46"/>
      <c r="O53" s="46"/>
      <c r="P53" s="30"/>
      <c r="Q53" s="63" t="s">
        <v>24</v>
      </c>
      <c r="R53" s="22" t="s">
        <v>37</v>
      </c>
    </row>
    <row r="54" spans="1:18" s="65" customFormat="1" ht="57" customHeight="1">
      <c r="A54" s="62" t="s">
        <v>90</v>
      </c>
      <c r="B54" s="23" t="s">
        <v>98</v>
      </c>
      <c r="C54" s="24" t="s">
        <v>35</v>
      </c>
      <c r="D54" s="99">
        <f t="shared" si="3"/>
        <v>10000</v>
      </c>
      <c r="E54" s="103">
        <v>10000</v>
      </c>
      <c r="F54" s="26"/>
      <c r="G54" s="25">
        <f t="shared" si="4"/>
        <v>10000</v>
      </c>
      <c r="H54" s="80">
        <f t="shared" si="5"/>
        <v>0</v>
      </c>
      <c r="I54" s="63" t="s">
        <v>24</v>
      </c>
      <c r="J54" s="30"/>
      <c r="K54" s="30"/>
      <c r="L54" s="30"/>
      <c r="M54" s="28"/>
      <c r="N54" s="46"/>
      <c r="O54" s="46"/>
      <c r="P54" s="30"/>
      <c r="Q54" s="63" t="s">
        <v>24</v>
      </c>
      <c r="R54" s="22" t="s">
        <v>37</v>
      </c>
    </row>
    <row r="55" spans="1:18" s="65" customFormat="1" ht="61.5" customHeight="1">
      <c r="A55" s="62" t="s">
        <v>99</v>
      </c>
      <c r="B55" s="23" t="s">
        <v>100</v>
      </c>
      <c r="C55" s="24" t="s">
        <v>35</v>
      </c>
      <c r="D55" s="99">
        <f t="shared" si="3"/>
        <v>4000</v>
      </c>
      <c r="E55" s="103">
        <v>4000</v>
      </c>
      <c r="F55" s="26"/>
      <c r="G55" s="25">
        <f t="shared" si="4"/>
        <v>4000</v>
      </c>
      <c r="H55" s="80">
        <f t="shared" si="5"/>
        <v>0</v>
      </c>
      <c r="I55" s="63" t="s">
        <v>24</v>
      </c>
      <c r="J55" s="30"/>
      <c r="K55" s="30"/>
      <c r="L55" s="30"/>
      <c r="M55" s="28"/>
      <c r="N55" s="46"/>
      <c r="O55" s="46"/>
      <c r="P55" s="30"/>
      <c r="Q55" s="63" t="s">
        <v>24</v>
      </c>
      <c r="R55" s="22" t="s">
        <v>37</v>
      </c>
    </row>
    <row r="56" spans="1:18" s="65" customFormat="1" ht="62.25" customHeight="1">
      <c r="A56" s="23" t="s">
        <v>101</v>
      </c>
      <c r="B56" s="23" t="s">
        <v>102</v>
      </c>
      <c r="C56" s="24" t="s">
        <v>35</v>
      </c>
      <c r="D56" s="99">
        <f t="shared" si="3"/>
        <v>50000</v>
      </c>
      <c r="E56" s="103">
        <v>50000</v>
      </c>
      <c r="F56" s="26"/>
      <c r="G56" s="25">
        <f t="shared" si="4"/>
        <v>50000</v>
      </c>
      <c r="H56" s="80">
        <f t="shared" si="5"/>
        <v>0</v>
      </c>
      <c r="I56" s="63" t="s">
        <v>24</v>
      </c>
      <c r="J56" s="30"/>
      <c r="K56" s="30"/>
      <c r="L56" s="30"/>
      <c r="M56" s="28"/>
      <c r="N56" s="46"/>
      <c r="O56" s="46"/>
      <c r="P56" s="30"/>
      <c r="Q56" s="63" t="s">
        <v>24</v>
      </c>
      <c r="R56" s="22" t="s">
        <v>37</v>
      </c>
    </row>
    <row r="57" spans="1:18" s="65" customFormat="1" ht="59.25" customHeight="1">
      <c r="A57" s="62" t="s">
        <v>90</v>
      </c>
      <c r="B57" s="23" t="s">
        <v>103</v>
      </c>
      <c r="C57" s="24" t="s">
        <v>35</v>
      </c>
      <c r="D57" s="99">
        <f t="shared" si="3"/>
        <v>4000</v>
      </c>
      <c r="E57" s="103">
        <v>4000</v>
      </c>
      <c r="F57" s="26"/>
      <c r="G57" s="25">
        <f t="shared" si="4"/>
        <v>4000</v>
      </c>
      <c r="H57" s="80">
        <f t="shared" si="5"/>
        <v>0</v>
      </c>
      <c r="I57" s="63" t="s">
        <v>24</v>
      </c>
      <c r="J57" s="30"/>
      <c r="K57" s="30"/>
      <c r="L57" s="30"/>
      <c r="M57" s="28"/>
      <c r="N57" s="46"/>
      <c r="O57" s="46"/>
      <c r="P57" s="30"/>
      <c r="Q57" s="63" t="s">
        <v>24</v>
      </c>
      <c r="R57" s="22" t="s">
        <v>37</v>
      </c>
    </row>
    <row r="58" spans="1:18" s="65" customFormat="1" ht="60" customHeight="1">
      <c r="A58" s="62" t="s">
        <v>104</v>
      </c>
      <c r="B58" s="23" t="s">
        <v>105</v>
      </c>
      <c r="C58" s="24" t="s">
        <v>35</v>
      </c>
      <c r="D58" s="99">
        <f t="shared" si="3"/>
        <v>6000</v>
      </c>
      <c r="E58" s="103">
        <v>6000</v>
      </c>
      <c r="F58" s="26"/>
      <c r="G58" s="25">
        <f t="shared" si="4"/>
        <v>6000</v>
      </c>
      <c r="H58" s="80">
        <f t="shared" si="5"/>
        <v>0</v>
      </c>
      <c r="I58" s="63" t="s">
        <v>24</v>
      </c>
      <c r="J58" s="30"/>
      <c r="K58" s="30"/>
      <c r="L58" s="30"/>
      <c r="M58" s="28"/>
      <c r="N58" s="46"/>
      <c r="O58" s="46"/>
      <c r="P58" s="30"/>
      <c r="Q58" s="63" t="s">
        <v>24</v>
      </c>
      <c r="R58" s="22" t="s">
        <v>37</v>
      </c>
    </row>
    <row r="59" spans="1:18" s="65" customFormat="1" ht="69.75" customHeight="1">
      <c r="A59" s="62" t="s">
        <v>91</v>
      </c>
      <c r="B59" s="23" t="s">
        <v>106</v>
      </c>
      <c r="C59" s="24" t="s">
        <v>35</v>
      </c>
      <c r="D59" s="99">
        <f t="shared" si="3"/>
        <v>8000</v>
      </c>
      <c r="E59" s="103">
        <v>8000</v>
      </c>
      <c r="F59" s="26"/>
      <c r="G59" s="25">
        <f t="shared" si="4"/>
        <v>8000</v>
      </c>
      <c r="H59" s="80">
        <f t="shared" si="5"/>
        <v>0</v>
      </c>
      <c r="I59" s="63" t="s">
        <v>24</v>
      </c>
      <c r="J59" s="30"/>
      <c r="K59" s="30"/>
      <c r="L59" s="30"/>
      <c r="M59" s="28"/>
      <c r="N59" s="46"/>
      <c r="O59" s="46"/>
      <c r="P59" s="30"/>
      <c r="Q59" s="63" t="s">
        <v>24</v>
      </c>
      <c r="R59" s="22" t="s">
        <v>37</v>
      </c>
    </row>
    <row r="60" spans="1:18" s="65" customFormat="1" ht="63" customHeight="1">
      <c r="A60" s="72" t="s">
        <v>90</v>
      </c>
      <c r="B60" s="23" t="s">
        <v>107</v>
      </c>
      <c r="C60" s="24" t="s">
        <v>35</v>
      </c>
      <c r="D60" s="99">
        <f t="shared" si="3"/>
        <v>4000</v>
      </c>
      <c r="E60" s="103">
        <v>4000</v>
      </c>
      <c r="F60" s="26"/>
      <c r="G60" s="25">
        <f t="shared" si="4"/>
        <v>4000</v>
      </c>
      <c r="H60" s="80">
        <f t="shared" si="5"/>
        <v>0</v>
      </c>
      <c r="I60" s="63" t="s">
        <v>24</v>
      </c>
      <c r="J60" s="30"/>
      <c r="K60" s="30"/>
      <c r="L60" s="30"/>
      <c r="M60" s="28"/>
      <c r="N60" s="46"/>
      <c r="O60" s="46"/>
      <c r="P60" s="30"/>
      <c r="Q60" s="63" t="s">
        <v>24</v>
      </c>
      <c r="R60" s="22" t="s">
        <v>37</v>
      </c>
    </row>
    <row r="61" spans="1:18" s="71" customFormat="1" ht="60" customHeight="1">
      <c r="A61" s="72" t="s">
        <v>108</v>
      </c>
      <c r="B61" s="23" t="s">
        <v>109</v>
      </c>
      <c r="C61" s="24" t="s">
        <v>35</v>
      </c>
      <c r="D61" s="99">
        <f t="shared" si="3"/>
        <v>3000</v>
      </c>
      <c r="E61" s="120">
        <v>3000</v>
      </c>
      <c r="F61" s="57"/>
      <c r="G61" s="25">
        <f t="shared" si="4"/>
        <v>3000</v>
      </c>
      <c r="H61" s="80">
        <f t="shared" si="5"/>
        <v>0</v>
      </c>
      <c r="I61" s="63" t="s">
        <v>24</v>
      </c>
      <c r="J61" s="66"/>
      <c r="K61" s="67"/>
      <c r="L61" s="58"/>
      <c r="M61" s="68"/>
      <c r="N61" s="69"/>
      <c r="O61" s="70"/>
      <c r="P61" s="58"/>
      <c r="Q61" s="63" t="s">
        <v>24</v>
      </c>
      <c r="R61" s="22" t="s">
        <v>37</v>
      </c>
    </row>
    <row r="62" spans="1:18" s="71" customFormat="1" ht="53.25" customHeight="1">
      <c r="A62" s="72" t="s">
        <v>108</v>
      </c>
      <c r="B62" s="23" t="s">
        <v>110</v>
      </c>
      <c r="C62" s="24" t="s">
        <v>35</v>
      </c>
      <c r="D62" s="99">
        <f t="shared" si="3"/>
        <v>3000</v>
      </c>
      <c r="E62" s="120">
        <v>3000</v>
      </c>
      <c r="F62" s="57"/>
      <c r="G62" s="25">
        <f t="shared" si="4"/>
        <v>3000</v>
      </c>
      <c r="H62" s="80">
        <f t="shared" si="5"/>
        <v>0</v>
      </c>
      <c r="I62" s="63" t="s">
        <v>24</v>
      </c>
      <c r="J62" s="66"/>
      <c r="K62" s="67"/>
      <c r="L62" s="58"/>
      <c r="M62" s="68"/>
      <c r="N62" s="69"/>
      <c r="O62" s="70"/>
      <c r="P62" s="58"/>
      <c r="Q62" s="63" t="s">
        <v>24</v>
      </c>
      <c r="R62" s="22" t="s">
        <v>37</v>
      </c>
    </row>
    <row r="63" spans="1:18" s="71" customFormat="1" ht="53.25" customHeight="1">
      <c r="A63" s="72" t="s">
        <v>108</v>
      </c>
      <c r="B63" s="23" t="s">
        <v>111</v>
      </c>
      <c r="C63" s="24" t="s">
        <v>35</v>
      </c>
      <c r="D63" s="99">
        <f t="shared" si="3"/>
        <v>3000</v>
      </c>
      <c r="E63" s="120">
        <v>3000</v>
      </c>
      <c r="F63" s="57"/>
      <c r="G63" s="25">
        <f t="shared" si="4"/>
        <v>3000</v>
      </c>
      <c r="H63" s="80">
        <f t="shared" si="5"/>
        <v>0</v>
      </c>
      <c r="I63" s="63" t="s">
        <v>24</v>
      </c>
      <c r="J63" s="66"/>
      <c r="K63" s="67"/>
      <c r="L63" s="58"/>
      <c r="M63" s="68"/>
      <c r="N63" s="69"/>
      <c r="O63" s="70"/>
      <c r="P63" s="58"/>
      <c r="Q63" s="63" t="s">
        <v>24</v>
      </c>
      <c r="R63" s="22" t="s">
        <v>37</v>
      </c>
    </row>
    <row r="64" spans="1:18" s="71" customFormat="1" ht="53.25" customHeight="1">
      <c r="A64" s="72" t="s">
        <v>108</v>
      </c>
      <c r="B64" s="33" t="s">
        <v>112</v>
      </c>
      <c r="C64" s="24" t="s">
        <v>35</v>
      </c>
      <c r="D64" s="99">
        <f t="shared" si="3"/>
        <v>5000</v>
      </c>
      <c r="E64" s="120">
        <v>5000</v>
      </c>
      <c r="F64" s="57"/>
      <c r="G64" s="25">
        <f t="shared" si="4"/>
        <v>5000</v>
      </c>
      <c r="H64" s="80">
        <f t="shared" si="5"/>
        <v>0</v>
      </c>
      <c r="I64" s="63" t="s">
        <v>24</v>
      </c>
      <c r="J64" s="66"/>
      <c r="K64" s="67"/>
      <c r="L64" s="58"/>
      <c r="M64" s="68"/>
      <c r="N64" s="69"/>
      <c r="O64" s="70"/>
      <c r="P64" s="58"/>
      <c r="Q64" s="63" t="s">
        <v>24</v>
      </c>
      <c r="R64" s="22" t="s">
        <v>37</v>
      </c>
    </row>
    <row r="65" spans="1:18" s="71" customFormat="1" ht="53.25" customHeight="1">
      <c r="A65" s="62" t="s">
        <v>108</v>
      </c>
      <c r="B65" s="33" t="s">
        <v>113</v>
      </c>
      <c r="C65" s="24" t="s">
        <v>35</v>
      </c>
      <c r="D65" s="99">
        <f t="shared" si="3"/>
        <v>7000</v>
      </c>
      <c r="E65" s="120">
        <v>7000</v>
      </c>
      <c r="F65" s="57"/>
      <c r="G65" s="25">
        <f t="shared" si="4"/>
        <v>7000</v>
      </c>
      <c r="H65" s="80">
        <f t="shared" si="5"/>
        <v>0</v>
      </c>
      <c r="I65" s="63" t="s">
        <v>24</v>
      </c>
      <c r="J65" s="66"/>
      <c r="K65" s="67"/>
      <c r="L65" s="58"/>
      <c r="M65" s="68"/>
      <c r="N65" s="69"/>
      <c r="O65" s="70"/>
      <c r="P65" s="58"/>
      <c r="Q65" s="63" t="s">
        <v>24</v>
      </c>
      <c r="R65" s="22" t="s">
        <v>37</v>
      </c>
    </row>
    <row r="66" spans="1:18" s="71" customFormat="1" ht="62.25" customHeight="1">
      <c r="A66" s="62" t="s">
        <v>108</v>
      </c>
      <c r="B66" s="33" t="s">
        <v>114</v>
      </c>
      <c r="C66" s="24" t="s">
        <v>35</v>
      </c>
      <c r="D66" s="99">
        <f t="shared" si="3"/>
        <v>8000</v>
      </c>
      <c r="E66" s="120">
        <v>8000</v>
      </c>
      <c r="F66" s="57"/>
      <c r="G66" s="25">
        <f t="shared" si="4"/>
        <v>8000</v>
      </c>
      <c r="H66" s="80">
        <f t="shared" si="5"/>
        <v>0</v>
      </c>
      <c r="I66" s="63" t="s">
        <v>24</v>
      </c>
      <c r="J66" s="66"/>
      <c r="K66" s="67"/>
      <c r="L66" s="58"/>
      <c r="M66" s="68"/>
      <c r="N66" s="69"/>
      <c r="O66" s="70"/>
      <c r="P66" s="58"/>
      <c r="Q66" s="63" t="s">
        <v>24</v>
      </c>
      <c r="R66" s="22" t="s">
        <v>37</v>
      </c>
    </row>
    <row r="67" spans="1:18" s="71" customFormat="1" ht="49.5" customHeight="1">
      <c r="A67" s="91" t="s">
        <v>130</v>
      </c>
      <c r="B67" s="92" t="s">
        <v>129</v>
      </c>
      <c r="C67" s="24" t="s">
        <v>35</v>
      </c>
      <c r="D67" s="100">
        <v>4000000</v>
      </c>
      <c r="E67" s="120">
        <v>2870104</v>
      </c>
      <c r="F67" s="57"/>
      <c r="G67" s="25">
        <f t="shared" si="4"/>
        <v>2870104</v>
      </c>
      <c r="H67" s="80">
        <f t="shared" si="5"/>
        <v>1129896</v>
      </c>
      <c r="I67" s="63" t="s">
        <v>24</v>
      </c>
      <c r="J67" s="86"/>
      <c r="K67" s="87"/>
      <c r="L67" s="88"/>
      <c r="M67" s="68"/>
      <c r="N67" s="123"/>
      <c r="O67" s="70"/>
      <c r="P67" s="89"/>
      <c r="Q67" s="90"/>
      <c r="R67" s="64" t="s">
        <v>36</v>
      </c>
    </row>
    <row r="68" spans="1:18" s="19" customFormat="1" ht="49.5" customHeight="1">
      <c r="A68" s="156" t="s">
        <v>38</v>
      </c>
      <c r="B68" s="157"/>
      <c r="C68" s="9"/>
      <c r="D68" s="101"/>
      <c r="E68" s="114">
        <f>E69</f>
        <v>154000</v>
      </c>
      <c r="F68" s="11">
        <f>F69</f>
        <v>0</v>
      </c>
      <c r="G68" s="11">
        <f>G69</f>
        <v>154000</v>
      </c>
      <c r="H68" s="11">
        <f>H69</f>
        <v>170000</v>
      </c>
      <c r="I68" s="12"/>
      <c r="J68" s="13"/>
      <c r="K68" s="13"/>
      <c r="L68" s="13"/>
      <c r="M68" s="14"/>
      <c r="N68" s="15"/>
      <c r="O68" s="16"/>
      <c r="P68" s="17"/>
      <c r="Q68" s="16"/>
      <c r="R68" s="18"/>
    </row>
    <row r="69" spans="1:18" s="19" customFormat="1" ht="49.5" customHeight="1">
      <c r="A69" s="158" t="s">
        <v>39</v>
      </c>
      <c r="B69" s="159"/>
      <c r="C69" s="49"/>
      <c r="D69" s="101"/>
      <c r="E69" s="118">
        <f>SUM(E70:E71)</f>
        <v>154000</v>
      </c>
      <c r="F69" s="50">
        <f>F70</f>
        <v>0</v>
      </c>
      <c r="G69" s="50">
        <f>SUM(E69:F69)</f>
        <v>154000</v>
      </c>
      <c r="H69" s="50">
        <f>SUM(H70:H71)</f>
        <v>170000</v>
      </c>
      <c r="I69" s="56"/>
      <c r="J69" s="51"/>
      <c r="K69" s="52"/>
      <c r="L69" s="53"/>
      <c r="M69" s="54"/>
      <c r="N69" s="73"/>
      <c r="O69" s="16"/>
      <c r="P69" s="56"/>
      <c r="Q69" s="40"/>
      <c r="R69" s="41"/>
    </row>
    <row r="70" spans="1:18" s="71" customFormat="1" ht="49.5" customHeight="1">
      <c r="A70" s="62" t="s">
        <v>40</v>
      </c>
      <c r="B70" s="72" t="s">
        <v>41</v>
      </c>
      <c r="C70" s="24" t="s">
        <v>23</v>
      </c>
      <c r="D70" s="100">
        <v>104000</v>
      </c>
      <c r="E70" s="120">
        <v>134000</v>
      </c>
      <c r="F70" s="57"/>
      <c r="G70" s="25">
        <f>SUM(E70:F70)</f>
        <v>134000</v>
      </c>
      <c r="H70" s="80">
        <f>SUM(D70-G70)</f>
        <v>-30000</v>
      </c>
      <c r="I70" s="63" t="s">
        <v>24</v>
      </c>
      <c r="J70" s="66"/>
      <c r="K70" s="67"/>
      <c r="L70" s="58"/>
      <c r="M70" s="68"/>
      <c r="N70" s="69"/>
      <c r="O70" s="70"/>
      <c r="P70" s="58"/>
      <c r="Q70" s="27" t="s">
        <v>24</v>
      </c>
      <c r="R70" s="22"/>
    </row>
    <row r="71" spans="1:18" s="71" customFormat="1" ht="49.5" customHeight="1">
      <c r="A71" s="62" t="s">
        <v>42</v>
      </c>
      <c r="B71" s="72" t="s">
        <v>43</v>
      </c>
      <c r="C71" s="24" t="s">
        <v>44</v>
      </c>
      <c r="D71" s="100">
        <v>220000</v>
      </c>
      <c r="E71" s="120">
        <v>20000</v>
      </c>
      <c r="F71" s="57"/>
      <c r="G71" s="25">
        <f>SUM(E71:F71)</f>
        <v>20000</v>
      </c>
      <c r="H71" s="80">
        <f>SUM(D71-G71)</f>
        <v>200000</v>
      </c>
      <c r="I71" s="63" t="s">
        <v>24</v>
      </c>
      <c r="J71" s="66"/>
      <c r="K71" s="67"/>
      <c r="L71" s="58"/>
      <c r="M71" s="68"/>
      <c r="N71" s="69"/>
      <c r="O71" s="70"/>
      <c r="P71" s="58"/>
      <c r="Q71" s="27" t="s">
        <v>24</v>
      </c>
      <c r="R71" s="22" t="s">
        <v>43</v>
      </c>
    </row>
    <row r="72" spans="1:18" s="78" customFormat="1" ht="49.5" customHeight="1">
      <c r="A72" s="160" t="s">
        <v>45</v>
      </c>
      <c r="B72" s="161"/>
      <c r="C72" s="74"/>
      <c r="D72" s="97"/>
      <c r="E72" s="121">
        <f>E36+E9+E68</f>
        <v>25944257</v>
      </c>
      <c r="F72" s="75">
        <f>F36+F9+F68</f>
        <v>14469162</v>
      </c>
      <c r="G72" s="75">
        <f>G36+G9+G68</f>
        <v>40413419</v>
      </c>
      <c r="H72" s="75"/>
      <c r="I72" s="76"/>
      <c r="J72" s="51"/>
      <c r="K72" s="52"/>
      <c r="L72" s="77"/>
      <c r="M72" s="41"/>
      <c r="N72" s="76"/>
      <c r="O72" s="74"/>
      <c r="P72" s="74"/>
      <c r="Q72" s="74"/>
      <c r="R72" s="41"/>
    </row>
    <row r="73" ht="16.5">
      <c r="D73" s="98"/>
    </row>
    <row r="74" ht="16.5">
      <c r="D74" s="98"/>
    </row>
    <row r="75" ht="16.5">
      <c r="D75" s="98"/>
    </row>
    <row r="76" ht="16.5">
      <c r="D76" s="98"/>
    </row>
    <row r="77" ht="16.5">
      <c r="D77" s="98"/>
    </row>
  </sheetData>
  <mergeCells count="34">
    <mergeCell ref="A72:B72"/>
    <mergeCell ref="A37:B37"/>
    <mergeCell ref="A40:B40"/>
    <mergeCell ref="A68:B68"/>
    <mergeCell ref="A69:B69"/>
    <mergeCell ref="A9:B9"/>
    <mergeCell ref="A10:B10"/>
    <mergeCell ref="A16:B16"/>
    <mergeCell ref="A36:B36"/>
    <mergeCell ref="N5:O5"/>
    <mergeCell ref="P5:Q6"/>
    <mergeCell ref="R5:R8"/>
    <mergeCell ref="N6:N8"/>
    <mergeCell ref="O6:O8"/>
    <mergeCell ref="P7:P8"/>
    <mergeCell ref="Q7:Q8"/>
    <mergeCell ref="A1:R1"/>
    <mergeCell ref="A2:R2"/>
    <mergeCell ref="A3:R3"/>
    <mergeCell ref="A5:A8"/>
    <mergeCell ref="B5:B8"/>
    <mergeCell ref="C5:C8"/>
    <mergeCell ref="D5:D6"/>
    <mergeCell ref="I5:J6"/>
    <mergeCell ref="K5:L6"/>
    <mergeCell ref="M5:M8"/>
    <mergeCell ref="D7:D8"/>
    <mergeCell ref="E7:G7"/>
    <mergeCell ref="H7:H8"/>
    <mergeCell ref="E5:H6"/>
    <mergeCell ref="I7:I8"/>
    <mergeCell ref="J7:J8"/>
    <mergeCell ref="K7:K8"/>
    <mergeCell ref="L7:L8"/>
  </mergeCells>
  <printOptions horizontalCentered="1"/>
  <pageMargins left="0.7480314960629921" right="0.7480314960629921" top="0.984251968503937" bottom="0.984251968503937" header="0.5118110236220472" footer="0.5118110236220472"/>
  <pageSetup horizontalDpi="600" verticalDpi="600" orientation="portrait" pageOrder="overThenDown" paperSize="9" scale="77" r:id="rId1"/>
  <colBreaks count="2" manualBreakCount="2">
    <brk id="6" max="65535" man="1"/>
    <brk id="18"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PCC</dc:creator>
  <cp:keywords/>
  <dc:description/>
  <cp:lastModifiedBy>王如琴</cp:lastModifiedBy>
  <cp:lastPrinted>2010-02-05T06:09:41Z</cp:lastPrinted>
  <dcterms:created xsi:type="dcterms:W3CDTF">2010-01-12T09:34:47Z</dcterms:created>
  <dcterms:modified xsi:type="dcterms:W3CDTF">2010-05-07T08:53:32Z</dcterms:modified>
  <cp:category/>
  <cp:version/>
  <cp:contentType/>
  <cp:contentStatus/>
</cp:coreProperties>
</file>