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tabRatio="675" firstSheet="7" activeTab="16"/>
  </bookViews>
  <sheets>
    <sheet name="Page35~36" sheetId="1" r:id="rId1"/>
    <sheet name="Page47~49" sheetId="2" r:id="rId2"/>
    <sheet name="Page50" sheetId="3" r:id="rId3"/>
    <sheet name="Page50(2)" sheetId="4" r:id="rId4"/>
    <sheet name="Page51" sheetId="5" r:id="rId5"/>
    <sheet name="Page52" sheetId="6" r:id="rId6"/>
    <sheet name="Page52(2)" sheetId="7" r:id="rId7"/>
    <sheet name="Page53" sheetId="8" r:id="rId8"/>
    <sheet name="Page38~39" sheetId="9" r:id="rId9"/>
    <sheet name="Page54~55" sheetId="10" r:id="rId10"/>
    <sheet name="Page40~41" sheetId="11" r:id="rId11"/>
    <sheet name="Page56~57" sheetId="12" r:id="rId12"/>
    <sheet name="Page42" sheetId="13" r:id="rId13"/>
    <sheet name="Page58" sheetId="14" r:id="rId14"/>
    <sheet name="Page43~45" sheetId="15" r:id="rId15"/>
    <sheet name="Page59~61&amp;43~46" sheetId="16" r:id="rId16"/>
    <sheet name="Page34_5(d)" sheetId="17" r:id="rId17"/>
  </sheets>
  <definedNames/>
  <calcPr fullCalcOnLoad="1"/>
</workbook>
</file>

<file path=xl/sharedStrings.xml><?xml version="1.0" encoding="utf-8"?>
<sst xmlns="http://schemas.openxmlformats.org/spreadsheetml/2006/main" count="415" uniqueCount="114">
  <si>
    <t>件數</t>
  </si>
  <si>
    <t>決標金額</t>
  </si>
  <si>
    <t>工程</t>
  </si>
  <si>
    <t>財物</t>
  </si>
  <si>
    <t>勞務</t>
  </si>
  <si>
    <t>機關名稱</t>
  </si>
  <si>
    <t>中華民國</t>
  </si>
  <si>
    <t>美國</t>
  </si>
  <si>
    <t>歐盟</t>
  </si>
  <si>
    <t>日本</t>
  </si>
  <si>
    <t>其他國家</t>
  </si>
  <si>
    <t>機關名稱</t>
  </si>
  <si>
    <t>總計</t>
  </si>
  <si>
    <t>工程</t>
  </si>
  <si>
    <t>財物</t>
  </si>
  <si>
    <t>勞務</t>
  </si>
  <si>
    <t>件數</t>
  </si>
  <si>
    <t>決標金額</t>
  </si>
  <si>
    <t xml:space="preserve">     </t>
  </si>
  <si>
    <t>標的分類</t>
  </si>
  <si>
    <t xml:space="preserve">        </t>
  </si>
  <si>
    <t xml:space="preserve">       </t>
  </si>
  <si>
    <t xml:space="preserve">      </t>
  </si>
  <si>
    <t xml:space="preserve">             </t>
  </si>
  <si>
    <t xml:space="preserve">            </t>
  </si>
  <si>
    <t xml:space="preserve">                 </t>
  </si>
  <si>
    <t>總計</t>
  </si>
  <si>
    <t>項次</t>
  </si>
  <si>
    <r>
      <t>01.</t>
    </r>
    <r>
      <rPr>
        <sz val="12"/>
        <rFont val="標楷體"/>
        <family val="4"/>
      </rPr>
      <t>臺灣電力公司</t>
    </r>
  </si>
  <si>
    <r>
      <t>02.</t>
    </r>
    <r>
      <rPr>
        <sz val="12"/>
        <rFont val="標楷體"/>
        <family val="4"/>
      </rPr>
      <t>臺灣中油公司</t>
    </r>
  </si>
  <si>
    <r>
      <t>03.</t>
    </r>
    <r>
      <rPr>
        <sz val="12"/>
        <rFont val="標楷體"/>
        <family val="4"/>
      </rPr>
      <t>臺灣糖業公司</t>
    </r>
  </si>
  <si>
    <r>
      <t>04.</t>
    </r>
    <r>
      <rPr>
        <sz val="12"/>
        <rFont val="標楷體"/>
        <family val="4"/>
      </rPr>
      <t>國立臺灣大學</t>
    </r>
  </si>
  <si>
    <r>
      <t>06.</t>
    </r>
    <r>
      <rPr>
        <sz val="12"/>
        <rFont val="標楷體"/>
        <family val="4"/>
      </rPr>
      <t>國立臺灣師範大學</t>
    </r>
  </si>
  <si>
    <r>
      <t>07.</t>
    </r>
    <r>
      <rPr>
        <sz val="12"/>
        <rFont val="標楷體"/>
        <family val="4"/>
      </rPr>
      <t>國立清華大學</t>
    </r>
  </si>
  <si>
    <r>
      <t>08.</t>
    </r>
    <r>
      <rPr>
        <sz val="12"/>
        <rFont val="標楷體"/>
        <family val="4"/>
      </rPr>
      <t>國立中興大學</t>
    </r>
  </si>
  <si>
    <r>
      <t>09.</t>
    </r>
    <r>
      <rPr>
        <sz val="12"/>
        <rFont val="標楷體"/>
        <family val="4"/>
      </rPr>
      <t>國立成功大學</t>
    </r>
  </si>
  <si>
    <r>
      <t>11.</t>
    </r>
    <r>
      <rPr>
        <sz val="12"/>
        <rFont val="標楷體"/>
        <family val="4"/>
      </rPr>
      <t>國立中央大學</t>
    </r>
  </si>
  <si>
    <r>
      <t>32.</t>
    </r>
    <r>
      <rPr>
        <sz val="12"/>
        <rFont val="標楷體"/>
        <family val="4"/>
      </rPr>
      <t>國立臺南大學</t>
    </r>
  </si>
  <si>
    <r>
      <t>46.</t>
    </r>
    <r>
      <rPr>
        <sz val="12"/>
        <rFont val="標楷體"/>
        <family val="4"/>
      </rPr>
      <t>中央印製廠</t>
    </r>
  </si>
  <si>
    <r>
      <t>48.</t>
    </r>
    <r>
      <rPr>
        <sz val="12"/>
        <rFont val="標楷體"/>
        <family val="4"/>
      </rPr>
      <t>台灣自來水股份有限公司</t>
    </r>
  </si>
  <si>
    <r>
      <t>50.</t>
    </r>
    <r>
      <rPr>
        <sz val="12"/>
        <rFont val="標楷體"/>
        <family val="4"/>
      </rPr>
      <t>國立臺灣大學醫學院附設醫院</t>
    </r>
    <r>
      <rPr>
        <sz val="12"/>
        <rFont val="Arial"/>
        <family val="2"/>
      </rPr>
      <t xml:space="preserve"> </t>
    </r>
  </si>
  <si>
    <r>
      <t>51.</t>
    </r>
    <r>
      <rPr>
        <sz val="12"/>
        <rFont val="標楷體"/>
        <family val="4"/>
      </rPr>
      <t>國立成功大學醫學院附設醫院</t>
    </r>
  </si>
  <si>
    <r>
      <t>52.</t>
    </r>
    <r>
      <rPr>
        <sz val="12"/>
        <rFont val="標楷體"/>
        <family val="4"/>
      </rPr>
      <t>臺北榮民總醫院</t>
    </r>
  </si>
  <si>
    <r>
      <t>53.</t>
    </r>
    <r>
      <rPr>
        <sz val="12"/>
        <rFont val="標楷體"/>
        <family val="4"/>
      </rPr>
      <t>臺中榮民總醫院</t>
    </r>
  </si>
  <si>
    <r>
      <t>54.</t>
    </r>
    <r>
      <rPr>
        <sz val="12"/>
        <rFont val="標楷體"/>
        <family val="4"/>
      </rPr>
      <t>高雄榮民總醫院</t>
    </r>
  </si>
  <si>
    <r>
      <t>55.</t>
    </r>
    <r>
      <rPr>
        <sz val="12"/>
        <rFont val="標楷體"/>
        <family val="4"/>
      </rPr>
      <t>臺灣鐵路管理局</t>
    </r>
  </si>
  <si>
    <r>
      <t>57.</t>
    </r>
    <r>
      <rPr>
        <sz val="12"/>
        <rFont val="標楷體"/>
        <family val="4"/>
      </rPr>
      <t>臺中港務局</t>
    </r>
  </si>
  <si>
    <r>
      <t>61.</t>
    </r>
    <r>
      <rPr>
        <sz val="12"/>
        <rFont val="標楷體"/>
        <family val="4"/>
      </rPr>
      <t>臺北自來水事業處</t>
    </r>
  </si>
  <si>
    <r>
      <t xml:space="preserve">   </t>
    </r>
    <r>
      <rPr>
        <b/>
        <sz val="14"/>
        <rFont val="標楷體"/>
        <family val="4"/>
      </rPr>
      <t>其他機關門檻金額以上決標金額及件數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</si>
  <si>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總計</t>
  </si>
  <si>
    <r>
      <t xml:space="preserve">   </t>
    </r>
    <r>
      <rPr>
        <b/>
        <sz val="14"/>
        <rFont val="標楷體"/>
        <family val="4"/>
      </rPr>
      <t>各其他機關依工程、勞務、財物分類且原產地為日本之件數及決標金額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</si>
  <si>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各其他機關依工程、勞務、財物分類且原產地為美國之件數及決標金額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</si>
  <si>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 xml:space="preserve">  </t>
    </r>
    <r>
      <rPr>
        <b/>
        <sz val="14"/>
        <rFont val="標楷體"/>
        <family val="4"/>
      </rPr>
      <t>各其他機關依工程、勞務、財物分類且原產地為歐盟之件數及決標金額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</si>
  <si>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 xml:space="preserve">    </t>
    </r>
    <r>
      <rPr>
        <b/>
        <sz val="14"/>
        <rFont val="標楷體"/>
        <family val="4"/>
      </rPr>
      <t>各其他機關依工程、勞務、財物分類且原產地為加拿大之件數及決標金額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</si>
  <si>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 xml:space="preserve">  </t>
    </r>
    <r>
      <rPr>
        <b/>
        <sz val="14"/>
        <rFont val="標楷體"/>
        <family val="4"/>
      </rPr>
      <t>各其他機關依工程、勞務、財物分類且原產地為韓國之件數及決標金額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</si>
  <si>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各其他機關依工程、勞務、財物分類且原產地為其他國家之件數及決標金額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</si>
  <si>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項次</t>
  </si>
  <si>
    <t>工程</t>
  </si>
  <si>
    <t>財物</t>
  </si>
  <si>
    <t>勞務</t>
  </si>
  <si>
    <t>總計</t>
  </si>
  <si>
    <t>件數</t>
  </si>
  <si>
    <t>決標金額</t>
  </si>
  <si>
    <t xml:space="preserve">    </t>
  </si>
  <si>
    <r>
      <t xml:space="preserve"> </t>
    </r>
    <r>
      <rPr>
        <b/>
        <sz val="14"/>
        <rFont val="標楷體"/>
        <family val="4"/>
      </rPr>
      <t>其他機關採用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15_1(a)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款）</t>
    </r>
    <r>
      <rPr>
        <b/>
        <sz val="14"/>
        <rFont val="Arial"/>
        <family val="2"/>
      </rPr>
      <t xml:space="preserve">                  
</t>
    </r>
    <r>
      <rPr>
        <b/>
        <sz val="14"/>
        <rFont val="標楷體"/>
        <family val="4"/>
      </rPr>
      <t>依工程、勞務、財物分類之各機關件數及金額</t>
    </r>
  </si>
  <si>
    <t>原產地別</t>
  </si>
  <si>
    <r>
      <t xml:space="preserve">     </t>
    </r>
    <r>
      <rPr>
        <b/>
        <sz val="14"/>
        <rFont val="標楷體"/>
        <family val="4"/>
      </rPr>
      <t>各其他機關依採購法第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款之原產地為之件數及決標金額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</si>
  <si>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項次</t>
  </si>
  <si>
    <t>標的分類</t>
  </si>
  <si>
    <t>工程</t>
  </si>
  <si>
    <t>財物</t>
  </si>
  <si>
    <t>勞務</t>
  </si>
  <si>
    <t>總計</t>
  </si>
  <si>
    <t>機關名稱</t>
  </si>
  <si>
    <t>件數</t>
  </si>
  <si>
    <t>決標金額</t>
  </si>
  <si>
    <t xml:space="preserve">         </t>
  </si>
  <si>
    <r>
      <t>其他機關採用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15_1(b)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2</t>
    </r>
    <r>
      <rPr>
        <b/>
        <sz val="14"/>
        <rFont val="標楷體"/>
        <family val="4"/>
      </rPr>
      <t>款）</t>
    </r>
    <r>
      <rPr>
        <b/>
        <sz val="14"/>
        <rFont val="Arial"/>
        <family val="2"/>
      </rPr>
      <t xml:space="preserve">                              
</t>
    </r>
    <r>
      <rPr>
        <b/>
        <sz val="14"/>
        <rFont val="標楷體"/>
        <family val="4"/>
      </rPr>
      <t>依工程、勞務、財物分類之各機關件數及金額</t>
    </r>
  </si>
  <si>
    <r>
      <t xml:space="preserve">     </t>
    </r>
    <r>
      <rPr>
        <b/>
        <sz val="14"/>
        <rFont val="標楷體"/>
        <family val="4"/>
      </rPr>
      <t>各其他機關依採購法第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2</t>
    </r>
    <r>
      <rPr>
        <b/>
        <sz val="14"/>
        <rFont val="標楷體"/>
        <family val="4"/>
      </rPr>
      <t>款之原產地為之件數及決標金額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</si>
  <si>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機關名稱</t>
  </si>
  <si>
    <r>
      <t>標的分類</t>
    </r>
    <r>
      <rPr>
        <b/>
        <sz val="12"/>
        <rFont val="Arial"/>
        <family val="2"/>
      </rPr>
      <t xml:space="preserve">         </t>
    </r>
  </si>
  <si>
    <r>
      <t xml:space="preserve">     </t>
    </r>
    <r>
      <rPr>
        <b/>
        <sz val="14"/>
        <rFont val="標楷體"/>
        <family val="4"/>
      </rPr>
      <t>其他機關採用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15_1(c)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3</t>
    </r>
    <r>
      <rPr>
        <b/>
        <sz val="14"/>
        <rFont val="標楷體"/>
        <family val="4"/>
      </rPr>
      <t>款）</t>
    </r>
    <r>
      <rPr>
        <b/>
        <sz val="14"/>
        <rFont val="Arial"/>
        <family val="2"/>
      </rPr>
      <t xml:space="preserve">              
</t>
    </r>
    <r>
      <rPr>
        <b/>
        <sz val="14"/>
        <rFont val="標楷體"/>
        <family val="4"/>
      </rPr>
      <t>依工程、勞務、財物分類之各機關件數及金額</t>
    </r>
  </si>
  <si>
    <r>
      <t xml:space="preserve">      </t>
    </r>
    <r>
      <rPr>
        <b/>
        <sz val="14"/>
        <rFont val="標楷體"/>
        <family val="4"/>
      </rPr>
      <t>各其他機關依採購法第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3</t>
    </r>
    <r>
      <rPr>
        <b/>
        <sz val="14"/>
        <rFont val="標楷體"/>
        <family val="4"/>
      </rPr>
      <t>款之原產地為之件數及決標金額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</si>
  <si>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其他機關採用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15_1(d)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4</t>
    </r>
    <r>
      <rPr>
        <b/>
        <sz val="14"/>
        <rFont val="標楷體"/>
        <family val="4"/>
      </rPr>
      <t>款）</t>
    </r>
    <r>
      <rPr>
        <b/>
        <sz val="14"/>
        <rFont val="Arial"/>
        <family val="2"/>
      </rPr>
      <t xml:space="preserve">                                                     </t>
    </r>
    <r>
      <rPr>
        <b/>
        <sz val="14"/>
        <rFont val="標楷體"/>
        <family val="4"/>
      </rPr>
      <t>依工程、勞務、財物分類之各機關件數及金額</t>
    </r>
  </si>
  <si>
    <t>項次</t>
  </si>
  <si>
    <t>標的分類</t>
  </si>
  <si>
    <t>工程</t>
  </si>
  <si>
    <t>財物</t>
  </si>
  <si>
    <t>勞務</t>
  </si>
  <si>
    <t>總計</t>
  </si>
  <si>
    <t>機關名稱</t>
  </si>
  <si>
    <t>件數</t>
  </si>
  <si>
    <t>決標金額</t>
  </si>
  <si>
    <r>
      <t>無相關採購</t>
    </r>
    <r>
      <rPr>
        <sz val="12"/>
        <rFont val="Arial"/>
        <family val="2"/>
      </rPr>
      <t>(N/A)</t>
    </r>
  </si>
  <si>
    <r>
      <t xml:space="preserve"> </t>
    </r>
    <r>
      <rPr>
        <b/>
        <sz val="14"/>
        <rFont val="標楷體"/>
        <family val="4"/>
      </rPr>
      <t>各其他機關依採購法第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4</t>
    </r>
    <r>
      <rPr>
        <b/>
        <sz val="14"/>
        <rFont val="標楷體"/>
        <family val="4"/>
      </rPr>
      <t>款之原產地為之件數及決標金額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</si>
  <si>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其他機關採用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15_1(e~j)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5~10</t>
    </r>
    <r>
      <rPr>
        <b/>
        <sz val="14"/>
        <rFont val="標楷體"/>
        <family val="4"/>
      </rPr>
      <t>款）</t>
    </r>
  </si>
  <si>
    <t>金額</t>
  </si>
  <si>
    <r>
      <t>其他機關依附錄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排除適用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各機關統計</t>
    </r>
  </si>
  <si>
    <t xml:space="preserve">     </t>
  </si>
  <si>
    <t>項次</t>
  </si>
  <si>
    <t>機關名稱</t>
  </si>
  <si>
    <t>件數</t>
  </si>
  <si>
    <t>決標金額</t>
  </si>
  <si>
    <t xml:space="preserve">          </t>
  </si>
  <si>
    <r>
      <t xml:space="preserve"> </t>
    </r>
    <r>
      <rPr>
        <b/>
        <sz val="14"/>
        <rFont val="標楷體"/>
        <family val="4"/>
      </rPr>
      <t>各其他機關依工程、勞務、財物分類且原產地為我國之件數及決標金額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</si>
  <si>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標的分類</t>
  </si>
  <si>
    <t>工程</t>
  </si>
  <si>
    <t>財物</t>
  </si>
  <si>
    <t>勞務</t>
  </si>
  <si>
    <t>總計</t>
  </si>
  <si>
    <t>項次</t>
  </si>
  <si>
    <t>機關名稱</t>
  </si>
  <si>
    <t>件數</t>
  </si>
  <si>
    <t>決標金額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</si>
</sst>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);[Red]\(#,##0\)"/>
    <numFmt numFmtId="178" formatCode="#,##0_ 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Arial"/>
      <family val="2"/>
    </font>
    <font>
      <b/>
      <sz val="14"/>
      <name val="標楷體"/>
      <family val="4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43" fontId="9" fillId="0" borderId="0" xfId="15" applyFont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2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zoomScale="75" zoomScaleNormal="75" workbookViewId="0" topLeftCell="B1">
      <selection activeCell="F30" sqref="F30"/>
    </sheetView>
  </sheetViews>
  <sheetFormatPr defaultColWidth="9.00390625" defaultRowHeight="16.5"/>
  <cols>
    <col min="1" max="1" width="6.875" style="14" hidden="1" customWidth="1"/>
    <col min="2" max="2" width="32.625" style="14" customWidth="1"/>
    <col min="3" max="3" width="19.875" style="14" customWidth="1"/>
    <col min="4" max="4" width="26.75390625" style="14" customWidth="1"/>
    <col min="5" max="16384" width="16.75390625" style="14" customWidth="1"/>
  </cols>
  <sheetData>
    <row r="1" spans="1:4" s="22" customFormat="1" ht="20.25" customHeight="1">
      <c r="A1" s="21" t="s">
        <v>98</v>
      </c>
      <c r="B1" s="49" t="s">
        <v>48</v>
      </c>
      <c r="C1" s="50"/>
      <c r="D1" s="51"/>
    </row>
    <row r="2" spans="1:4" s="23" customFormat="1" ht="16.5">
      <c r="A2" s="47" t="s">
        <v>99</v>
      </c>
      <c r="B2" s="47" t="s">
        <v>100</v>
      </c>
      <c r="C2" s="47" t="s">
        <v>49</v>
      </c>
      <c r="D2" s="48"/>
    </row>
    <row r="3" spans="1:4" s="23" customFormat="1" ht="16.5">
      <c r="A3" s="48"/>
      <c r="B3" s="48"/>
      <c r="C3" s="8" t="s">
        <v>101</v>
      </c>
      <c r="D3" s="8" t="s">
        <v>102</v>
      </c>
    </row>
    <row r="4" spans="1:4" ht="16.5">
      <c r="A4" s="24" t="str">
        <f>MID(B4,1,2)</f>
        <v>01</v>
      </c>
      <c r="B4" s="16" t="s">
        <v>28</v>
      </c>
      <c r="C4" s="17">
        <v>65</v>
      </c>
      <c r="D4" s="17">
        <v>9819964361</v>
      </c>
    </row>
    <row r="5" spans="1:4" ht="16.5">
      <c r="A5" s="24" t="str">
        <f aca="true" t="shared" si="0" ref="A5:A23">MID(B5,1,2)</f>
        <v>02</v>
      </c>
      <c r="B5" s="16" t="s">
        <v>29</v>
      </c>
      <c r="C5" s="17">
        <v>49</v>
      </c>
      <c r="D5" s="17">
        <v>4675166773</v>
      </c>
    </row>
    <row r="6" spans="1:4" ht="16.5">
      <c r="A6" s="24" t="str">
        <f t="shared" si="0"/>
        <v>03</v>
      </c>
      <c r="B6" s="16" t="s">
        <v>30</v>
      </c>
      <c r="C6" s="17">
        <v>3</v>
      </c>
      <c r="D6" s="17">
        <v>64206143</v>
      </c>
    </row>
    <row r="7" spans="1:4" ht="16.5">
      <c r="A7" s="24" t="str">
        <f t="shared" si="0"/>
        <v>04</v>
      </c>
      <c r="B7" s="16" t="s">
        <v>31</v>
      </c>
      <c r="C7" s="17">
        <v>9</v>
      </c>
      <c r="D7" s="17">
        <v>2135882593</v>
      </c>
    </row>
    <row r="8" spans="1:4" ht="16.5">
      <c r="A8" s="24" t="str">
        <f t="shared" si="0"/>
        <v>06</v>
      </c>
      <c r="B8" s="16" t="s">
        <v>32</v>
      </c>
      <c r="C8" s="17">
        <v>2</v>
      </c>
      <c r="D8" s="17">
        <v>56066000</v>
      </c>
    </row>
    <row r="9" spans="1:4" ht="16.5">
      <c r="A9" s="24" t="str">
        <f t="shared" si="0"/>
        <v>07</v>
      </c>
      <c r="B9" s="16" t="s">
        <v>33</v>
      </c>
      <c r="C9" s="17">
        <v>2</v>
      </c>
      <c r="D9" s="17">
        <v>81076877</v>
      </c>
    </row>
    <row r="10" spans="1:4" ht="16.5">
      <c r="A10" s="24" t="str">
        <f t="shared" si="0"/>
        <v>08</v>
      </c>
      <c r="B10" s="16" t="s">
        <v>34</v>
      </c>
      <c r="C10" s="17">
        <v>2</v>
      </c>
      <c r="D10" s="17">
        <v>58900000</v>
      </c>
    </row>
    <row r="11" spans="1:4" ht="16.5">
      <c r="A11" s="24" t="str">
        <f t="shared" si="0"/>
        <v>09</v>
      </c>
      <c r="B11" s="16" t="s">
        <v>35</v>
      </c>
      <c r="C11" s="17">
        <v>3</v>
      </c>
      <c r="D11" s="17">
        <v>67017047</v>
      </c>
    </row>
    <row r="12" spans="1:4" ht="16.5">
      <c r="A12" s="24" t="str">
        <f t="shared" si="0"/>
        <v>11</v>
      </c>
      <c r="B12" s="16" t="s">
        <v>36</v>
      </c>
      <c r="C12" s="17">
        <v>2</v>
      </c>
      <c r="D12" s="17">
        <v>43289605</v>
      </c>
    </row>
    <row r="13" spans="1:4" ht="16.5">
      <c r="A13" s="24" t="str">
        <f t="shared" si="0"/>
        <v>32</v>
      </c>
      <c r="B13" s="16" t="s">
        <v>37</v>
      </c>
      <c r="C13" s="17">
        <v>1</v>
      </c>
      <c r="D13" s="17">
        <v>64450000</v>
      </c>
    </row>
    <row r="14" spans="1:4" ht="16.5">
      <c r="A14" s="24" t="str">
        <f t="shared" si="0"/>
        <v>46</v>
      </c>
      <c r="B14" s="16" t="s">
        <v>38</v>
      </c>
      <c r="C14" s="17">
        <v>2</v>
      </c>
      <c r="D14" s="17">
        <v>205442466</v>
      </c>
    </row>
    <row r="15" spans="1:4" ht="16.5">
      <c r="A15" s="24" t="str">
        <f t="shared" si="0"/>
        <v>48</v>
      </c>
      <c r="B15" s="16" t="s">
        <v>39</v>
      </c>
      <c r="C15" s="17">
        <v>22</v>
      </c>
      <c r="D15" s="17">
        <v>2518390458</v>
      </c>
    </row>
    <row r="16" spans="1:4" ht="16.5">
      <c r="A16" s="24" t="str">
        <f t="shared" si="0"/>
        <v>50</v>
      </c>
      <c r="B16" s="16" t="s">
        <v>40</v>
      </c>
      <c r="C16" s="17">
        <v>14</v>
      </c>
      <c r="D16" s="17">
        <v>564148419</v>
      </c>
    </row>
    <row r="17" spans="1:4" ht="16.5">
      <c r="A17" s="24" t="str">
        <f t="shared" si="0"/>
        <v>51</v>
      </c>
      <c r="B17" s="16" t="s">
        <v>41</v>
      </c>
      <c r="C17" s="17">
        <v>13</v>
      </c>
      <c r="D17" s="17">
        <v>2523753439</v>
      </c>
    </row>
    <row r="18" spans="1:4" ht="16.5">
      <c r="A18" s="24" t="str">
        <f t="shared" si="0"/>
        <v>52</v>
      </c>
      <c r="B18" s="16" t="s">
        <v>42</v>
      </c>
      <c r="C18" s="17">
        <v>9</v>
      </c>
      <c r="D18" s="17">
        <v>395998050</v>
      </c>
    </row>
    <row r="19" spans="1:4" ht="16.5">
      <c r="A19" s="24" t="str">
        <f t="shared" si="0"/>
        <v>53</v>
      </c>
      <c r="B19" s="16" t="s">
        <v>43</v>
      </c>
      <c r="C19" s="17">
        <v>4</v>
      </c>
      <c r="D19" s="17">
        <v>179344995</v>
      </c>
    </row>
    <row r="20" spans="1:4" ht="16.5">
      <c r="A20" s="24" t="str">
        <f t="shared" si="0"/>
        <v>54</v>
      </c>
      <c r="B20" s="16" t="s">
        <v>44</v>
      </c>
      <c r="C20" s="17">
        <v>5</v>
      </c>
      <c r="D20" s="17">
        <v>182173916</v>
      </c>
    </row>
    <row r="21" spans="1:4" ht="16.5">
      <c r="A21" s="24" t="str">
        <f t="shared" si="0"/>
        <v>55</v>
      </c>
      <c r="B21" s="16" t="s">
        <v>45</v>
      </c>
      <c r="C21" s="17">
        <v>20</v>
      </c>
      <c r="D21" s="17">
        <v>1260403467</v>
      </c>
    </row>
    <row r="22" spans="1:4" ht="16.5">
      <c r="A22" s="24" t="str">
        <f t="shared" si="0"/>
        <v>57</v>
      </c>
      <c r="B22" s="16" t="s">
        <v>46</v>
      </c>
      <c r="C22" s="17">
        <v>1</v>
      </c>
      <c r="D22" s="17">
        <v>5837576</v>
      </c>
    </row>
    <row r="23" spans="1:4" ht="16.5">
      <c r="A23" s="24" t="str">
        <f t="shared" si="0"/>
        <v>61</v>
      </c>
      <c r="B23" s="16" t="s">
        <v>47</v>
      </c>
      <c r="C23" s="17">
        <v>6</v>
      </c>
      <c r="D23" s="17">
        <v>355961000</v>
      </c>
    </row>
    <row r="24" spans="1:4" s="23" customFormat="1" ht="16.5">
      <c r="A24" s="25"/>
      <c r="B24" s="18" t="s">
        <v>49</v>
      </c>
      <c r="C24" s="29">
        <f>SUM(C4:C23)</f>
        <v>234</v>
      </c>
      <c r="D24" s="29">
        <f>SUM(D4:D23)</f>
        <v>25257473185</v>
      </c>
    </row>
  </sheetData>
  <mergeCells count="4">
    <mergeCell ref="C2:D2"/>
    <mergeCell ref="B2:B3"/>
    <mergeCell ref="A2:A3"/>
    <mergeCell ref="B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N6"/>
  <sheetViews>
    <sheetView zoomScale="75" zoomScaleNormal="75" workbookViewId="0" topLeftCell="B1">
      <selection activeCell="H26" sqref="H26"/>
    </sheetView>
  </sheetViews>
  <sheetFormatPr defaultColWidth="9.00390625" defaultRowHeight="16.5"/>
  <cols>
    <col min="1" max="1" width="5.50390625" style="14" hidden="1" customWidth="1"/>
    <col min="2" max="2" width="31.75390625" style="14" customWidth="1"/>
    <col min="3" max="3" width="6.875" style="14" bestFit="1" customWidth="1"/>
    <col min="4" max="4" width="13.125" style="14" customWidth="1"/>
    <col min="5" max="5" width="6.875" style="14" bestFit="1" customWidth="1"/>
    <col min="6" max="6" width="13.125" style="14" customWidth="1"/>
    <col min="7" max="7" width="6.875" style="14" bestFit="1" customWidth="1"/>
    <col min="8" max="8" width="13.125" style="14" customWidth="1"/>
    <col min="9" max="9" width="7.00390625" style="14" bestFit="1" customWidth="1"/>
    <col min="10" max="10" width="13.125" style="14" customWidth="1"/>
    <col min="11" max="11" width="9.00390625" style="14" customWidth="1"/>
    <col min="12" max="12" width="13.125" style="14" customWidth="1"/>
    <col min="13" max="13" width="5.875" style="14" customWidth="1"/>
    <col min="14" max="14" width="13.125" style="14" customWidth="1"/>
    <col min="15" max="16384" width="9.00390625" style="14" customWidth="1"/>
  </cols>
  <sheetData>
    <row r="1" spans="1:14" s="22" customFormat="1" ht="19.5">
      <c r="A1" s="21" t="s">
        <v>23</v>
      </c>
      <c r="B1" s="52" t="s">
        <v>66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3" customFormat="1" ht="16.5">
      <c r="A2" s="37"/>
      <c r="B2" s="38" t="s">
        <v>65</v>
      </c>
      <c r="C2" s="47" t="s">
        <v>6</v>
      </c>
      <c r="D2" s="48"/>
      <c r="E2" s="47" t="s">
        <v>7</v>
      </c>
      <c r="F2" s="48"/>
      <c r="G2" s="47" t="s">
        <v>8</v>
      </c>
      <c r="H2" s="48"/>
      <c r="I2" s="47" t="s">
        <v>9</v>
      </c>
      <c r="J2" s="48"/>
      <c r="K2" s="47" t="s">
        <v>10</v>
      </c>
      <c r="L2" s="48"/>
      <c r="M2" s="47" t="s">
        <v>12</v>
      </c>
      <c r="N2" s="48"/>
    </row>
    <row r="3" spans="1:14" s="23" customFormat="1" ht="16.5">
      <c r="A3" s="28" t="s">
        <v>27</v>
      </c>
      <c r="B3" s="38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  <c r="K3" s="8" t="s">
        <v>0</v>
      </c>
      <c r="L3" s="8" t="s">
        <v>1</v>
      </c>
      <c r="M3" s="8" t="s">
        <v>0</v>
      </c>
      <c r="N3" s="8" t="s">
        <v>1</v>
      </c>
    </row>
    <row r="4" spans="1:14" ht="16.5">
      <c r="A4" s="15" t="str">
        <f>MID(B4,1,2)</f>
        <v>04</v>
      </c>
      <c r="B4" s="16" t="s">
        <v>31</v>
      </c>
      <c r="C4" s="17">
        <v>1</v>
      </c>
      <c r="D4" s="17">
        <v>27000000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f>SUM(C4,E4,G4,I4,K4)</f>
        <v>1</v>
      </c>
      <c r="N4" s="17">
        <f>SUM(D4,F4,H4,J4,L4)</f>
        <v>27000000</v>
      </c>
    </row>
    <row r="5" spans="1:14" ht="16.5">
      <c r="A5" s="15" t="str">
        <f>MID(B5,1,2)</f>
        <v>55</v>
      </c>
      <c r="B5" s="16" t="s">
        <v>45</v>
      </c>
      <c r="C5" s="17">
        <v>1</v>
      </c>
      <c r="D5" s="17">
        <v>17875200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f>SUM(C5,E5,G5,I5,K5)</f>
        <v>1</v>
      </c>
      <c r="N5" s="17">
        <f>SUM(D5,F5,H5,J5,L5)</f>
        <v>17875200</v>
      </c>
    </row>
    <row r="6" spans="1:14" s="23" customFormat="1" ht="16.5">
      <c r="A6" s="26"/>
      <c r="B6" s="36" t="s">
        <v>49</v>
      </c>
      <c r="C6" s="29">
        <f>SUM(C4:C5)</f>
        <v>2</v>
      </c>
      <c r="D6" s="29">
        <f aca="true" t="shared" si="0" ref="D6:N6">SUM(D4:D5)</f>
        <v>44875200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29">
        <f t="shared" si="0"/>
        <v>2</v>
      </c>
      <c r="N6" s="29">
        <f t="shared" si="0"/>
        <v>44875200</v>
      </c>
    </row>
  </sheetData>
  <mergeCells count="7">
    <mergeCell ref="B1:N1"/>
    <mergeCell ref="C2:D2"/>
    <mergeCell ref="E2:F2"/>
    <mergeCell ref="G2:H2"/>
    <mergeCell ref="I2:J2"/>
    <mergeCell ref="K2:L2"/>
    <mergeCell ref="M2:N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B1">
      <selection activeCell="F22" sqref="F22"/>
    </sheetView>
  </sheetViews>
  <sheetFormatPr defaultColWidth="9.00390625" defaultRowHeight="16.5"/>
  <cols>
    <col min="1" max="1" width="4.75390625" style="14" hidden="1" customWidth="1"/>
    <col min="2" max="2" width="32.25390625" style="14" customWidth="1"/>
    <col min="3" max="3" width="6.875" style="14" customWidth="1"/>
    <col min="4" max="4" width="16.375" style="14" customWidth="1"/>
    <col min="5" max="5" width="7.375" style="14" customWidth="1"/>
    <col min="6" max="6" width="16.375" style="14" customWidth="1"/>
    <col min="7" max="7" width="7.50390625" style="14" customWidth="1"/>
    <col min="8" max="8" width="16.375" style="14" customWidth="1"/>
    <col min="9" max="9" width="6.00390625" style="14" customWidth="1"/>
    <col min="10" max="10" width="16.375" style="14" customWidth="1"/>
    <col min="11" max="16384" width="9.00390625" style="14" customWidth="1"/>
  </cols>
  <sheetData>
    <row r="1" spans="1:10" s="22" customFormat="1" ht="42" customHeight="1">
      <c r="A1" s="39" t="s">
        <v>76</v>
      </c>
      <c r="B1" s="59" t="s">
        <v>77</v>
      </c>
      <c r="C1" s="60"/>
      <c r="D1" s="60"/>
      <c r="E1" s="60"/>
      <c r="F1" s="60"/>
      <c r="G1" s="60"/>
      <c r="H1" s="60"/>
      <c r="I1" s="60"/>
      <c r="J1" s="60"/>
    </row>
    <row r="2" spans="1:10" s="23" customFormat="1" ht="16.5">
      <c r="A2" s="57" t="s">
        <v>67</v>
      </c>
      <c r="B2" s="27" t="s">
        <v>68</v>
      </c>
      <c r="C2" s="47" t="s">
        <v>69</v>
      </c>
      <c r="D2" s="48"/>
      <c r="E2" s="47" t="s">
        <v>70</v>
      </c>
      <c r="F2" s="48"/>
      <c r="G2" s="47" t="s">
        <v>71</v>
      </c>
      <c r="H2" s="48"/>
      <c r="I2" s="47" t="s">
        <v>72</v>
      </c>
      <c r="J2" s="48"/>
    </row>
    <row r="3" spans="1:10" s="23" customFormat="1" ht="16.5">
      <c r="A3" s="58"/>
      <c r="B3" s="27" t="s">
        <v>73</v>
      </c>
      <c r="C3" s="8" t="s">
        <v>74</v>
      </c>
      <c r="D3" s="8" t="s">
        <v>75</v>
      </c>
      <c r="E3" s="8" t="s">
        <v>74</v>
      </c>
      <c r="F3" s="8" t="s">
        <v>75</v>
      </c>
      <c r="G3" s="8" t="s">
        <v>74</v>
      </c>
      <c r="H3" s="8" t="s">
        <v>75</v>
      </c>
      <c r="I3" s="8" t="s">
        <v>74</v>
      </c>
      <c r="J3" s="8" t="s">
        <v>75</v>
      </c>
    </row>
    <row r="4" spans="1:10" ht="16.5">
      <c r="A4" s="15" t="str">
        <f>MID(B4,1,2)</f>
        <v>01</v>
      </c>
      <c r="B4" s="16" t="s">
        <v>28</v>
      </c>
      <c r="C4" s="17">
        <v>0</v>
      </c>
      <c r="D4" s="17">
        <v>0</v>
      </c>
      <c r="E4" s="17">
        <v>0</v>
      </c>
      <c r="F4" s="17">
        <v>0</v>
      </c>
      <c r="G4" s="17">
        <v>1</v>
      </c>
      <c r="H4" s="17">
        <v>284360000</v>
      </c>
      <c r="I4" s="17">
        <f aca="true" t="shared" si="0" ref="I4:J8">SUM(C4,E4,G4)</f>
        <v>1</v>
      </c>
      <c r="J4" s="17">
        <f t="shared" si="0"/>
        <v>284360000</v>
      </c>
    </row>
    <row r="5" spans="1:10" ht="19.5" customHeight="1">
      <c r="A5" s="15" t="str">
        <f>MID(B5,1,2)</f>
        <v>02</v>
      </c>
      <c r="B5" s="16" t="s">
        <v>29</v>
      </c>
      <c r="C5" s="17">
        <v>0</v>
      </c>
      <c r="D5" s="17">
        <v>0</v>
      </c>
      <c r="E5" s="17">
        <v>3</v>
      </c>
      <c r="F5" s="17">
        <v>1226362435</v>
      </c>
      <c r="G5" s="17">
        <v>1</v>
      </c>
      <c r="H5" s="17">
        <v>31708800</v>
      </c>
      <c r="I5" s="17">
        <f t="shared" si="0"/>
        <v>4</v>
      </c>
      <c r="J5" s="17">
        <f t="shared" si="0"/>
        <v>1258071235</v>
      </c>
    </row>
    <row r="6" spans="1:10" ht="16.5">
      <c r="A6" s="15" t="str">
        <f>MID(B6,1,2)</f>
        <v>04</v>
      </c>
      <c r="B6" s="16" t="s">
        <v>31</v>
      </c>
      <c r="C6" s="17">
        <v>0</v>
      </c>
      <c r="D6" s="17">
        <v>0</v>
      </c>
      <c r="E6" s="17">
        <v>2</v>
      </c>
      <c r="F6" s="17">
        <v>47080211</v>
      </c>
      <c r="G6" s="17">
        <v>0</v>
      </c>
      <c r="H6" s="17">
        <v>0</v>
      </c>
      <c r="I6" s="17">
        <f t="shared" si="0"/>
        <v>2</v>
      </c>
      <c r="J6" s="17">
        <f t="shared" si="0"/>
        <v>47080211</v>
      </c>
    </row>
    <row r="7" spans="1:10" ht="16.5">
      <c r="A7" s="15" t="str">
        <f>MID(B7,1,2)</f>
        <v>50</v>
      </c>
      <c r="B7" s="16" t="s">
        <v>40</v>
      </c>
      <c r="C7" s="17">
        <v>0</v>
      </c>
      <c r="D7" s="17">
        <v>0</v>
      </c>
      <c r="E7" s="17">
        <v>1</v>
      </c>
      <c r="F7" s="17">
        <v>24900000</v>
      </c>
      <c r="G7" s="17">
        <v>0</v>
      </c>
      <c r="H7" s="17">
        <v>0</v>
      </c>
      <c r="I7" s="17">
        <f t="shared" si="0"/>
        <v>1</v>
      </c>
      <c r="J7" s="17">
        <f t="shared" si="0"/>
        <v>24900000</v>
      </c>
    </row>
    <row r="8" spans="1:10" ht="16.5">
      <c r="A8" s="15" t="str">
        <f>MID(B8,1,2)</f>
        <v>52</v>
      </c>
      <c r="B8" s="16" t="s">
        <v>42</v>
      </c>
      <c r="C8" s="17">
        <v>0</v>
      </c>
      <c r="D8" s="17">
        <v>0</v>
      </c>
      <c r="E8" s="17">
        <v>1</v>
      </c>
      <c r="F8" s="17">
        <v>82000000</v>
      </c>
      <c r="G8" s="17">
        <v>0</v>
      </c>
      <c r="H8" s="17">
        <v>0</v>
      </c>
      <c r="I8" s="17">
        <f t="shared" si="0"/>
        <v>1</v>
      </c>
      <c r="J8" s="17">
        <f t="shared" si="0"/>
        <v>82000000</v>
      </c>
    </row>
    <row r="9" spans="1:10" s="23" customFormat="1" ht="16.5">
      <c r="A9" s="26"/>
      <c r="B9" s="18" t="s">
        <v>49</v>
      </c>
      <c r="C9" s="29">
        <f aca="true" t="shared" si="1" ref="C9:J9">SUM(C4:C8)</f>
        <v>0</v>
      </c>
      <c r="D9" s="29">
        <f t="shared" si="1"/>
        <v>0</v>
      </c>
      <c r="E9" s="29">
        <f t="shared" si="1"/>
        <v>7</v>
      </c>
      <c r="F9" s="29">
        <f t="shared" si="1"/>
        <v>1380342646</v>
      </c>
      <c r="G9" s="29">
        <f t="shared" si="1"/>
        <v>2</v>
      </c>
      <c r="H9" s="29">
        <f t="shared" si="1"/>
        <v>316068800</v>
      </c>
      <c r="I9" s="29">
        <f t="shared" si="1"/>
        <v>9</v>
      </c>
      <c r="J9" s="29">
        <f t="shared" si="1"/>
        <v>1696411446</v>
      </c>
    </row>
  </sheetData>
  <mergeCells count="6">
    <mergeCell ref="G2:H2"/>
    <mergeCell ref="I2:J2"/>
    <mergeCell ref="B1:J1"/>
    <mergeCell ref="A2:A3"/>
    <mergeCell ref="C2:D2"/>
    <mergeCell ref="E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N9"/>
  <sheetViews>
    <sheetView zoomScale="75" zoomScaleNormal="75" workbookViewId="0" topLeftCell="B1">
      <selection activeCell="F19" sqref="F19"/>
    </sheetView>
  </sheetViews>
  <sheetFormatPr defaultColWidth="9.00390625" defaultRowHeight="16.5"/>
  <cols>
    <col min="1" max="1" width="5.50390625" style="14" hidden="1" customWidth="1"/>
    <col min="2" max="2" width="31.875" style="14" customWidth="1"/>
    <col min="3" max="3" width="7.00390625" style="14" bestFit="1" customWidth="1"/>
    <col min="4" max="4" width="16.625" style="14" bestFit="1" customWidth="1"/>
    <col min="5" max="5" width="7.00390625" style="14" bestFit="1" customWidth="1"/>
    <col min="6" max="6" width="14.00390625" style="14" customWidth="1"/>
    <col min="7" max="7" width="7.00390625" style="14" bestFit="1" customWidth="1"/>
    <col min="8" max="8" width="14.25390625" style="14" customWidth="1"/>
    <col min="9" max="9" width="7.125" style="14" bestFit="1" customWidth="1"/>
    <col min="10" max="10" width="15.125" style="14" customWidth="1"/>
    <col min="11" max="11" width="9.125" style="14" bestFit="1" customWidth="1"/>
    <col min="12" max="12" width="15.125" style="14" customWidth="1"/>
    <col min="13" max="13" width="7.375" style="14" customWidth="1"/>
    <col min="14" max="14" width="16.625" style="14" bestFit="1" customWidth="1"/>
    <col min="15" max="16384" width="9.00390625" style="14" customWidth="1"/>
  </cols>
  <sheetData>
    <row r="1" spans="1:14" s="22" customFormat="1" ht="19.5">
      <c r="A1" s="21" t="s">
        <v>23</v>
      </c>
      <c r="B1" s="52" t="s">
        <v>78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3" customFormat="1" ht="19.5" customHeight="1">
      <c r="A2" s="37"/>
      <c r="B2" s="38" t="s">
        <v>65</v>
      </c>
      <c r="C2" s="47" t="s">
        <v>6</v>
      </c>
      <c r="D2" s="48"/>
      <c r="E2" s="47" t="s">
        <v>7</v>
      </c>
      <c r="F2" s="48"/>
      <c r="G2" s="47" t="s">
        <v>8</v>
      </c>
      <c r="H2" s="48"/>
      <c r="I2" s="47" t="s">
        <v>9</v>
      </c>
      <c r="J2" s="48"/>
      <c r="K2" s="47" t="s">
        <v>10</v>
      </c>
      <c r="L2" s="48"/>
      <c r="M2" s="47" t="s">
        <v>12</v>
      </c>
      <c r="N2" s="48"/>
    </row>
    <row r="3" spans="1:14" s="23" customFormat="1" ht="16.5">
      <c r="A3" s="28" t="s">
        <v>27</v>
      </c>
      <c r="B3" s="38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  <c r="K3" s="8" t="s">
        <v>0</v>
      </c>
      <c r="L3" s="8" t="s">
        <v>1</v>
      </c>
      <c r="M3" s="8" t="s">
        <v>0</v>
      </c>
      <c r="N3" s="8" t="s">
        <v>1</v>
      </c>
    </row>
    <row r="4" spans="1:14" ht="16.5">
      <c r="A4" s="15" t="str">
        <f>MID(B4,1,2)</f>
        <v>01</v>
      </c>
      <c r="B4" s="16" t="s">
        <v>28</v>
      </c>
      <c r="C4" s="17">
        <v>1</v>
      </c>
      <c r="D4" s="17">
        <v>284360000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f aca="true" t="shared" si="0" ref="M4:N8">SUM(C4,E4,G4,I4,K4)</f>
        <v>1</v>
      </c>
      <c r="N4" s="17">
        <f t="shared" si="0"/>
        <v>284360000</v>
      </c>
    </row>
    <row r="5" spans="1:14" ht="16.5">
      <c r="A5" s="15" t="str">
        <f>MID(B5,1,2)</f>
        <v>02</v>
      </c>
      <c r="B5" s="16" t="s">
        <v>29</v>
      </c>
      <c r="C5" s="17">
        <v>2</v>
      </c>
      <c r="D5" s="17">
        <v>872227296</v>
      </c>
      <c r="E5" s="17">
        <v>0</v>
      </c>
      <c r="F5" s="17">
        <v>0</v>
      </c>
      <c r="G5" s="17">
        <v>2</v>
      </c>
      <c r="H5" s="17">
        <v>385843939</v>
      </c>
      <c r="I5" s="17">
        <v>0</v>
      </c>
      <c r="J5" s="17">
        <v>0</v>
      </c>
      <c r="K5" s="17">
        <v>0</v>
      </c>
      <c r="L5" s="17">
        <v>0</v>
      </c>
      <c r="M5" s="17">
        <f t="shared" si="0"/>
        <v>4</v>
      </c>
      <c r="N5" s="17">
        <f t="shared" si="0"/>
        <v>1258071235</v>
      </c>
    </row>
    <row r="6" spans="1:14" ht="16.5">
      <c r="A6" s="15" t="str">
        <f>MID(B6,1,2)</f>
        <v>04</v>
      </c>
      <c r="B6" s="16" t="s">
        <v>31</v>
      </c>
      <c r="C6" s="17">
        <v>0</v>
      </c>
      <c r="D6" s="17">
        <v>0</v>
      </c>
      <c r="E6" s="17">
        <v>1</v>
      </c>
      <c r="F6" s="17">
        <v>24835541</v>
      </c>
      <c r="G6" s="17">
        <v>1</v>
      </c>
      <c r="H6" s="17">
        <v>22244670</v>
      </c>
      <c r="I6" s="17">
        <v>0</v>
      </c>
      <c r="J6" s="17">
        <v>0</v>
      </c>
      <c r="K6" s="17">
        <v>0</v>
      </c>
      <c r="L6" s="17">
        <v>0</v>
      </c>
      <c r="M6" s="17">
        <f t="shared" si="0"/>
        <v>2</v>
      </c>
      <c r="N6" s="17">
        <f t="shared" si="0"/>
        <v>47080211</v>
      </c>
    </row>
    <row r="7" spans="1:14" ht="16.5">
      <c r="A7" s="15" t="str">
        <f>MID(B7,1,2)</f>
        <v>50</v>
      </c>
      <c r="B7" s="16" t="s">
        <v>40</v>
      </c>
      <c r="C7" s="17">
        <v>0</v>
      </c>
      <c r="D7" s="17">
        <v>0</v>
      </c>
      <c r="E7" s="17">
        <v>0</v>
      </c>
      <c r="F7" s="17">
        <v>0</v>
      </c>
      <c r="G7" s="17">
        <v>1</v>
      </c>
      <c r="H7" s="17">
        <v>24900000</v>
      </c>
      <c r="I7" s="17">
        <v>0</v>
      </c>
      <c r="J7" s="17">
        <v>0</v>
      </c>
      <c r="K7" s="17">
        <v>0</v>
      </c>
      <c r="L7" s="17">
        <v>0</v>
      </c>
      <c r="M7" s="17">
        <f t="shared" si="0"/>
        <v>1</v>
      </c>
      <c r="N7" s="17">
        <f t="shared" si="0"/>
        <v>24900000</v>
      </c>
    </row>
    <row r="8" spans="1:14" ht="16.5">
      <c r="A8" s="15" t="str">
        <f>MID(B8,1,2)</f>
        <v>52</v>
      </c>
      <c r="B8" s="16" t="s">
        <v>42</v>
      </c>
      <c r="C8" s="17">
        <v>0</v>
      </c>
      <c r="D8" s="17">
        <v>0</v>
      </c>
      <c r="E8" s="17">
        <v>1</v>
      </c>
      <c r="F8" s="17">
        <v>82000000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1</v>
      </c>
      <c r="N8" s="17">
        <f t="shared" si="0"/>
        <v>82000000</v>
      </c>
    </row>
    <row r="9" spans="1:14" s="23" customFormat="1" ht="16.5">
      <c r="A9" s="26"/>
      <c r="B9" s="36" t="s">
        <v>49</v>
      </c>
      <c r="C9" s="29">
        <f aca="true" t="shared" si="1" ref="C9:N9">SUM(C4:C8)</f>
        <v>3</v>
      </c>
      <c r="D9" s="29">
        <f t="shared" si="1"/>
        <v>1156587296</v>
      </c>
      <c r="E9" s="29">
        <f t="shared" si="1"/>
        <v>2</v>
      </c>
      <c r="F9" s="29">
        <f t="shared" si="1"/>
        <v>106835541</v>
      </c>
      <c r="G9" s="29">
        <f t="shared" si="1"/>
        <v>4</v>
      </c>
      <c r="H9" s="29">
        <f t="shared" si="1"/>
        <v>432988609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9</v>
      </c>
      <c r="N9" s="29">
        <f t="shared" si="1"/>
        <v>1696411446</v>
      </c>
    </row>
    <row r="13" ht="19.5" customHeight="1"/>
  </sheetData>
  <mergeCells count="7">
    <mergeCell ref="B1:N1"/>
    <mergeCell ref="C2:D2"/>
    <mergeCell ref="E2:F2"/>
    <mergeCell ref="G2:H2"/>
    <mergeCell ref="I2:J2"/>
    <mergeCell ref="K2:L2"/>
    <mergeCell ref="M2:N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&amp;L&amp;F&amp;A&amp;C&amp;P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B1">
      <selection activeCell="D16" sqref="D16"/>
    </sheetView>
  </sheetViews>
  <sheetFormatPr defaultColWidth="9.00390625" defaultRowHeight="16.5"/>
  <cols>
    <col min="1" max="1" width="4.75390625" style="14" hidden="1" customWidth="1"/>
    <col min="2" max="2" width="32.25390625" style="14" customWidth="1"/>
    <col min="3" max="3" width="6.875" style="14" customWidth="1"/>
    <col min="4" max="4" width="16.00390625" style="14" customWidth="1"/>
    <col min="5" max="5" width="7.375" style="14" customWidth="1"/>
    <col min="6" max="6" width="16.00390625" style="14" customWidth="1"/>
    <col min="7" max="7" width="7.50390625" style="14" customWidth="1"/>
    <col min="8" max="8" width="16.00390625" style="14" customWidth="1"/>
    <col min="9" max="9" width="6.00390625" style="14" customWidth="1"/>
    <col min="10" max="10" width="16.00390625" style="14" customWidth="1"/>
    <col min="11" max="16384" width="9.00390625" style="14" customWidth="1"/>
  </cols>
  <sheetData>
    <row r="1" spans="1:10" s="22" customFormat="1" ht="42" customHeight="1">
      <c r="A1" s="39"/>
      <c r="B1" s="60" t="s">
        <v>81</v>
      </c>
      <c r="C1" s="60"/>
      <c r="D1" s="60"/>
      <c r="E1" s="60"/>
      <c r="F1" s="60"/>
      <c r="G1" s="60"/>
      <c r="H1" s="60"/>
      <c r="I1" s="60"/>
      <c r="J1" s="60"/>
    </row>
    <row r="2" spans="1:10" s="23" customFormat="1" ht="16.5">
      <c r="A2" s="57" t="s">
        <v>56</v>
      </c>
      <c r="B2" s="40" t="s">
        <v>80</v>
      </c>
      <c r="C2" s="47" t="s">
        <v>57</v>
      </c>
      <c r="D2" s="48"/>
      <c r="E2" s="47" t="s">
        <v>58</v>
      </c>
      <c r="F2" s="48"/>
      <c r="G2" s="47" t="s">
        <v>59</v>
      </c>
      <c r="H2" s="48"/>
      <c r="I2" s="47" t="s">
        <v>60</v>
      </c>
      <c r="J2" s="48"/>
    </row>
    <row r="3" spans="1:10" s="23" customFormat="1" ht="16.5">
      <c r="A3" s="58"/>
      <c r="B3" s="27" t="s">
        <v>79</v>
      </c>
      <c r="C3" s="8" t="s">
        <v>61</v>
      </c>
      <c r="D3" s="8" t="s">
        <v>62</v>
      </c>
      <c r="E3" s="8" t="s">
        <v>61</v>
      </c>
      <c r="F3" s="8" t="s">
        <v>62</v>
      </c>
      <c r="G3" s="8" t="s">
        <v>61</v>
      </c>
      <c r="H3" s="8" t="s">
        <v>62</v>
      </c>
      <c r="I3" s="8" t="s">
        <v>61</v>
      </c>
      <c r="J3" s="8" t="s">
        <v>62</v>
      </c>
    </row>
    <row r="4" spans="1:10" ht="16.5">
      <c r="A4" s="15" t="str">
        <f>MID(B4,1,2)</f>
        <v>48</v>
      </c>
      <c r="B4" s="16" t="s">
        <v>39</v>
      </c>
      <c r="C4" s="17">
        <v>0</v>
      </c>
      <c r="D4" s="17">
        <v>0</v>
      </c>
      <c r="E4" s="17">
        <v>1</v>
      </c>
      <c r="F4" s="17">
        <v>182758695</v>
      </c>
      <c r="G4" s="17">
        <v>0</v>
      </c>
      <c r="H4" s="17">
        <v>0</v>
      </c>
      <c r="I4" s="17">
        <f>SUM(C4,E4,G4)</f>
        <v>1</v>
      </c>
      <c r="J4" s="17">
        <f>SUM(D4,F4,H4)</f>
        <v>182758695</v>
      </c>
    </row>
    <row r="5" spans="1:10" ht="16.5">
      <c r="A5" s="15" t="str">
        <f>MID(B5,1,2)</f>
        <v>50</v>
      </c>
      <c r="B5" s="16" t="s">
        <v>40</v>
      </c>
      <c r="C5" s="17">
        <v>0</v>
      </c>
      <c r="D5" s="17">
        <v>0</v>
      </c>
      <c r="E5" s="17">
        <v>1</v>
      </c>
      <c r="F5" s="17">
        <v>35500000</v>
      </c>
      <c r="G5" s="17">
        <v>0</v>
      </c>
      <c r="H5" s="17">
        <v>0</v>
      </c>
      <c r="I5" s="17">
        <f>SUM(C5,E5,G5)</f>
        <v>1</v>
      </c>
      <c r="J5" s="17">
        <f>SUM(D5,F5,H5)</f>
        <v>35500000</v>
      </c>
    </row>
    <row r="6" spans="1:10" s="23" customFormat="1" ht="16.5">
      <c r="A6" s="26"/>
      <c r="B6" s="18" t="s">
        <v>49</v>
      </c>
      <c r="C6" s="29">
        <f aca="true" t="shared" si="0" ref="C6:J6">SUM(C4:C5)</f>
        <v>0</v>
      </c>
      <c r="D6" s="29">
        <f t="shared" si="0"/>
        <v>0</v>
      </c>
      <c r="E6" s="29">
        <f t="shared" si="0"/>
        <v>2</v>
      </c>
      <c r="F6" s="29">
        <f t="shared" si="0"/>
        <v>218258695</v>
      </c>
      <c r="G6" s="29">
        <f t="shared" si="0"/>
        <v>0</v>
      </c>
      <c r="H6" s="29">
        <f t="shared" si="0"/>
        <v>0</v>
      </c>
      <c r="I6" s="29">
        <f t="shared" si="0"/>
        <v>2</v>
      </c>
      <c r="J6" s="29">
        <f t="shared" si="0"/>
        <v>218258695</v>
      </c>
    </row>
    <row r="9" ht="33" customHeight="1"/>
    <row r="22" ht="51" customHeight="1"/>
    <row r="30" ht="42" customHeight="1"/>
  </sheetData>
  <mergeCells count="6">
    <mergeCell ref="B1:J1"/>
    <mergeCell ref="A2:A3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N6"/>
  <sheetViews>
    <sheetView zoomScale="75" zoomScaleNormal="75" workbookViewId="0" topLeftCell="B1">
      <selection activeCell="B7" sqref="B7"/>
    </sheetView>
  </sheetViews>
  <sheetFormatPr defaultColWidth="9.00390625" defaultRowHeight="16.5"/>
  <cols>
    <col min="1" max="1" width="5.50390625" style="14" hidden="1" customWidth="1"/>
    <col min="2" max="2" width="31.75390625" style="14" customWidth="1"/>
    <col min="3" max="3" width="5.875" style="14" customWidth="1"/>
    <col min="4" max="4" width="15.125" style="14" bestFit="1" customWidth="1"/>
    <col min="5" max="5" width="5.25390625" style="14" customWidth="1"/>
    <col min="6" max="6" width="15.375" style="14" customWidth="1"/>
    <col min="7" max="7" width="5.75390625" style="14" customWidth="1"/>
    <col min="8" max="8" width="12.00390625" style="14" bestFit="1" customWidth="1"/>
    <col min="9" max="9" width="6.125" style="14" customWidth="1"/>
    <col min="10" max="10" width="16.00390625" style="14" customWidth="1"/>
    <col min="11" max="11" width="7.875" style="14" customWidth="1"/>
    <col min="12" max="12" width="9.625" style="14" customWidth="1"/>
    <col min="13" max="13" width="6.25390625" style="14" customWidth="1"/>
    <col min="14" max="14" width="15.125" style="14" bestFit="1" customWidth="1"/>
    <col min="15" max="16384" width="9.00390625" style="14" customWidth="1"/>
  </cols>
  <sheetData>
    <row r="1" spans="1:14" s="22" customFormat="1" ht="19.5">
      <c r="A1" s="21" t="s">
        <v>24</v>
      </c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3" customFormat="1" ht="19.5" customHeight="1">
      <c r="A2" s="37"/>
      <c r="B2" s="38" t="s">
        <v>65</v>
      </c>
      <c r="C2" s="47" t="s">
        <v>6</v>
      </c>
      <c r="D2" s="48"/>
      <c r="E2" s="47" t="s">
        <v>7</v>
      </c>
      <c r="F2" s="48"/>
      <c r="G2" s="47" t="s">
        <v>8</v>
      </c>
      <c r="H2" s="48"/>
      <c r="I2" s="47" t="s">
        <v>9</v>
      </c>
      <c r="J2" s="48"/>
      <c r="K2" s="47" t="s">
        <v>10</v>
      </c>
      <c r="L2" s="48"/>
      <c r="M2" s="47" t="s">
        <v>12</v>
      </c>
      <c r="N2" s="48"/>
    </row>
    <row r="3" spans="1:14" s="23" customFormat="1" ht="16.5">
      <c r="A3" s="28" t="s">
        <v>27</v>
      </c>
      <c r="B3" s="38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  <c r="K3" s="8" t="s">
        <v>0</v>
      </c>
      <c r="L3" s="8" t="s">
        <v>1</v>
      </c>
      <c r="M3" s="8" t="s">
        <v>0</v>
      </c>
      <c r="N3" s="8" t="s">
        <v>1</v>
      </c>
    </row>
    <row r="4" spans="1:14" ht="16.5">
      <c r="A4" s="15" t="str">
        <f>MID(B4,1,2)</f>
        <v>48</v>
      </c>
      <c r="B4" s="16" t="s">
        <v>39</v>
      </c>
      <c r="C4" s="17">
        <v>1</v>
      </c>
      <c r="D4" s="17">
        <v>182758695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f>SUM(C4,E4,G4,I4,K4)</f>
        <v>1</v>
      </c>
      <c r="N4" s="17">
        <f>SUM(D4,F4,H4,J4,L4)</f>
        <v>182758695</v>
      </c>
    </row>
    <row r="5" spans="1:14" ht="16.5">
      <c r="A5" s="15" t="str">
        <f>MID(B5,1,2)</f>
        <v>50</v>
      </c>
      <c r="B5" s="16" t="s">
        <v>40</v>
      </c>
      <c r="C5" s="17">
        <v>0</v>
      </c>
      <c r="D5" s="17">
        <v>0</v>
      </c>
      <c r="E5" s="17">
        <v>1</v>
      </c>
      <c r="F5" s="17">
        <v>35500000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f>SUM(C5,E5,G5,I5,K5)</f>
        <v>1</v>
      </c>
      <c r="N5" s="17">
        <f>SUM(D5,F5,H5,J5,L5)</f>
        <v>35500000</v>
      </c>
    </row>
    <row r="6" spans="1:14" s="23" customFormat="1" ht="16.5">
      <c r="A6" s="26"/>
      <c r="B6" s="36" t="s">
        <v>49</v>
      </c>
      <c r="C6" s="29">
        <f aca="true" t="shared" si="0" ref="C6:N6">SUM(C4:C5)</f>
        <v>1</v>
      </c>
      <c r="D6" s="29">
        <f t="shared" si="0"/>
        <v>182758695</v>
      </c>
      <c r="E6" s="29">
        <f t="shared" si="0"/>
        <v>1</v>
      </c>
      <c r="F6" s="29">
        <f t="shared" si="0"/>
        <v>35500000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29">
        <f t="shared" si="0"/>
        <v>2</v>
      </c>
      <c r="N6" s="29">
        <f t="shared" si="0"/>
        <v>218258695</v>
      </c>
    </row>
    <row r="10" ht="19.5" customHeight="1"/>
  </sheetData>
  <mergeCells count="7">
    <mergeCell ref="B1:N1"/>
    <mergeCell ref="C2:D2"/>
    <mergeCell ref="E2:F2"/>
    <mergeCell ref="G2:H2"/>
    <mergeCell ref="I2:J2"/>
    <mergeCell ref="K2:L2"/>
    <mergeCell ref="M2:N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B1">
      <selection activeCell="D15" sqref="D15"/>
    </sheetView>
  </sheetViews>
  <sheetFormatPr defaultColWidth="9.00390625" defaultRowHeight="16.5"/>
  <cols>
    <col min="1" max="1" width="4.75390625" style="14" hidden="1" customWidth="1"/>
    <col min="2" max="2" width="32.375" style="14" customWidth="1"/>
    <col min="3" max="3" width="6.875" style="14" customWidth="1"/>
    <col min="4" max="4" width="16.375" style="14" customWidth="1"/>
    <col min="5" max="5" width="7.375" style="14" customWidth="1"/>
    <col min="6" max="6" width="16.375" style="14" customWidth="1"/>
    <col min="7" max="7" width="7.50390625" style="14" customWidth="1"/>
    <col min="8" max="8" width="16.375" style="14" customWidth="1"/>
    <col min="9" max="9" width="6.00390625" style="14" customWidth="1"/>
    <col min="10" max="10" width="16.375" style="14" customWidth="1"/>
    <col min="11" max="16384" width="9.00390625" style="14" customWidth="1"/>
  </cols>
  <sheetData>
    <row r="1" spans="1:10" s="22" customFormat="1" ht="45" customHeight="1">
      <c r="A1" s="42" t="s">
        <v>18</v>
      </c>
      <c r="B1" s="59" t="s">
        <v>83</v>
      </c>
      <c r="C1" s="60"/>
      <c r="D1" s="60"/>
      <c r="E1" s="60"/>
      <c r="F1" s="60"/>
      <c r="G1" s="60"/>
      <c r="H1" s="60"/>
      <c r="I1" s="60"/>
      <c r="J1" s="60"/>
    </row>
    <row r="2" spans="1:10" s="23" customFormat="1" ht="16.5">
      <c r="A2" s="61" t="s">
        <v>84</v>
      </c>
      <c r="B2" s="27" t="s">
        <v>85</v>
      </c>
      <c r="C2" s="47" t="s">
        <v>86</v>
      </c>
      <c r="D2" s="48"/>
      <c r="E2" s="47" t="s">
        <v>87</v>
      </c>
      <c r="F2" s="48"/>
      <c r="G2" s="47" t="s">
        <v>88</v>
      </c>
      <c r="H2" s="48"/>
      <c r="I2" s="47" t="s">
        <v>89</v>
      </c>
      <c r="J2" s="48"/>
    </row>
    <row r="3" spans="1:10" s="23" customFormat="1" ht="16.5">
      <c r="A3" s="62"/>
      <c r="B3" s="27" t="s">
        <v>90</v>
      </c>
      <c r="C3" s="8" t="s">
        <v>91</v>
      </c>
      <c r="D3" s="8" t="s">
        <v>92</v>
      </c>
      <c r="E3" s="8" t="s">
        <v>91</v>
      </c>
      <c r="F3" s="8" t="s">
        <v>92</v>
      </c>
      <c r="G3" s="8" t="s">
        <v>91</v>
      </c>
      <c r="H3" s="8" t="s">
        <v>92</v>
      </c>
      <c r="I3" s="8" t="s">
        <v>91</v>
      </c>
      <c r="J3" s="8" t="s">
        <v>92</v>
      </c>
    </row>
    <row r="4" spans="1:10" ht="16.5">
      <c r="A4" s="24" t="str">
        <f>MID(B4,1,2)</f>
        <v>01</v>
      </c>
      <c r="B4" s="16" t="s">
        <v>28</v>
      </c>
      <c r="C4" s="17">
        <v>0</v>
      </c>
      <c r="D4" s="17">
        <v>0</v>
      </c>
      <c r="E4" s="17">
        <v>5</v>
      </c>
      <c r="F4" s="17">
        <v>2623136819</v>
      </c>
      <c r="G4" s="17">
        <v>8</v>
      </c>
      <c r="H4" s="17">
        <v>884934450</v>
      </c>
      <c r="I4" s="17">
        <f aca="true" t="shared" si="0" ref="I4:J7">SUM(C4,E4,G4)</f>
        <v>13</v>
      </c>
      <c r="J4" s="17">
        <f t="shared" si="0"/>
        <v>3508071269</v>
      </c>
    </row>
    <row r="5" spans="1:10" ht="16.5">
      <c r="A5" s="24" t="str">
        <f>MID(B5,1,2)</f>
        <v>02</v>
      </c>
      <c r="B5" s="16" t="s">
        <v>29</v>
      </c>
      <c r="C5" s="17">
        <v>0</v>
      </c>
      <c r="D5" s="17">
        <v>0</v>
      </c>
      <c r="E5" s="17">
        <v>11</v>
      </c>
      <c r="F5" s="17">
        <v>938871742</v>
      </c>
      <c r="G5" s="17">
        <v>0</v>
      </c>
      <c r="H5" s="17">
        <v>0</v>
      </c>
      <c r="I5" s="17">
        <f t="shared" si="0"/>
        <v>11</v>
      </c>
      <c r="J5" s="17">
        <f t="shared" si="0"/>
        <v>938871742</v>
      </c>
    </row>
    <row r="6" spans="1:10" ht="16.5">
      <c r="A6" s="24" t="str">
        <f>MID(B6,1,2)</f>
        <v>51</v>
      </c>
      <c r="B6" s="16" t="s">
        <v>41</v>
      </c>
      <c r="C6" s="17">
        <v>0</v>
      </c>
      <c r="D6" s="17">
        <v>0</v>
      </c>
      <c r="E6" s="17">
        <v>1</v>
      </c>
      <c r="F6" s="17">
        <v>28300000</v>
      </c>
      <c r="G6" s="17">
        <v>0</v>
      </c>
      <c r="H6" s="17">
        <v>0</v>
      </c>
      <c r="I6" s="17">
        <f t="shared" si="0"/>
        <v>1</v>
      </c>
      <c r="J6" s="17">
        <f t="shared" si="0"/>
        <v>28300000</v>
      </c>
    </row>
    <row r="7" spans="1:10" ht="16.5">
      <c r="A7" s="24" t="str">
        <f>MID(B7,1,2)</f>
        <v>55</v>
      </c>
      <c r="B7" s="16" t="s">
        <v>45</v>
      </c>
      <c r="C7" s="17">
        <v>0</v>
      </c>
      <c r="D7" s="17">
        <v>0</v>
      </c>
      <c r="E7" s="17">
        <v>3</v>
      </c>
      <c r="F7" s="17">
        <v>219699000</v>
      </c>
      <c r="G7" s="17">
        <v>4</v>
      </c>
      <c r="H7" s="17">
        <v>608790000</v>
      </c>
      <c r="I7" s="17">
        <f t="shared" si="0"/>
        <v>7</v>
      </c>
      <c r="J7" s="17">
        <f t="shared" si="0"/>
        <v>828489000</v>
      </c>
    </row>
    <row r="8" spans="1:10" s="23" customFormat="1" ht="16.5">
      <c r="A8" s="25"/>
      <c r="B8" s="18" t="s">
        <v>49</v>
      </c>
      <c r="C8" s="29">
        <f aca="true" t="shared" si="1" ref="C8:J8">SUM(C4:C7)</f>
        <v>0</v>
      </c>
      <c r="D8" s="29">
        <f t="shared" si="1"/>
        <v>0</v>
      </c>
      <c r="E8" s="29">
        <f t="shared" si="1"/>
        <v>20</v>
      </c>
      <c r="F8" s="29">
        <f t="shared" si="1"/>
        <v>3810007561</v>
      </c>
      <c r="G8" s="29">
        <f t="shared" si="1"/>
        <v>12</v>
      </c>
      <c r="H8" s="29">
        <f t="shared" si="1"/>
        <v>1493724450</v>
      </c>
      <c r="I8" s="29">
        <f t="shared" si="1"/>
        <v>32</v>
      </c>
      <c r="J8" s="29">
        <f t="shared" si="1"/>
        <v>5303732011</v>
      </c>
    </row>
    <row r="9" ht="33" customHeight="1"/>
    <row r="10" ht="48.75" customHeight="1">
      <c r="K10" s="41"/>
    </row>
    <row r="20" ht="51" customHeight="1"/>
    <row r="28" ht="42" customHeight="1"/>
  </sheetData>
  <mergeCells count="6">
    <mergeCell ref="A2:A3"/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="90" zoomScaleNormal="90" workbookViewId="0" topLeftCell="B1">
      <selection activeCell="F25" sqref="F25"/>
    </sheetView>
  </sheetViews>
  <sheetFormatPr defaultColWidth="9.00390625" defaultRowHeight="16.5"/>
  <cols>
    <col min="1" max="1" width="5.50390625" style="14" hidden="1" customWidth="1"/>
    <col min="2" max="2" width="33.00390625" style="14" customWidth="1"/>
    <col min="3" max="3" width="6.25390625" style="14" customWidth="1"/>
    <col min="4" max="4" width="15.625" style="14" customWidth="1"/>
    <col min="5" max="5" width="6.375" style="14" customWidth="1"/>
    <col min="6" max="6" width="15.625" style="14" customWidth="1"/>
    <col min="7" max="7" width="6.625" style="14" customWidth="1"/>
    <col min="8" max="8" width="15.625" style="14" customWidth="1"/>
    <col min="9" max="9" width="6.375" style="14" customWidth="1"/>
    <col min="10" max="10" width="15.625" style="14" customWidth="1"/>
    <col min="11" max="11" width="6.125" style="14" customWidth="1"/>
    <col min="12" max="12" width="15.625" style="14" customWidth="1"/>
    <col min="13" max="13" width="6.25390625" style="14" customWidth="1"/>
    <col min="14" max="14" width="15.625" style="14" customWidth="1"/>
    <col min="15" max="16384" width="9.00390625" style="14" customWidth="1"/>
  </cols>
  <sheetData>
    <row r="1" spans="1:14" s="22" customFormat="1" ht="19.5">
      <c r="A1" s="21" t="s">
        <v>25</v>
      </c>
      <c r="B1" s="52" t="s">
        <v>94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3" customFormat="1" ht="16.5">
      <c r="A2" s="37"/>
      <c r="B2" s="38" t="s">
        <v>65</v>
      </c>
      <c r="C2" s="47" t="s">
        <v>6</v>
      </c>
      <c r="D2" s="48"/>
      <c r="E2" s="47" t="s">
        <v>7</v>
      </c>
      <c r="F2" s="48"/>
      <c r="G2" s="47" t="s">
        <v>8</v>
      </c>
      <c r="H2" s="48"/>
      <c r="I2" s="47" t="s">
        <v>9</v>
      </c>
      <c r="J2" s="48"/>
      <c r="K2" s="47" t="s">
        <v>10</v>
      </c>
      <c r="L2" s="48"/>
      <c r="M2" s="47" t="s">
        <v>12</v>
      </c>
      <c r="N2" s="48"/>
    </row>
    <row r="3" spans="1:14" s="23" customFormat="1" ht="16.5">
      <c r="A3" s="28" t="s">
        <v>27</v>
      </c>
      <c r="B3" s="38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  <c r="K3" s="8" t="s">
        <v>0</v>
      </c>
      <c r="L3" s="8" t="s">
        <v>1</v>
      </c>
      <c r="M3" s="8" t="s">
        <v>0</v>
      </c>
      <c r="N3" s="8" t="s">
        <v>1</v>
      </c>
    </row>
    <row r="4" spans="1:14" ht="16.5">
      <c r="A4" s="15" t="str">
        <f>MID(B4,1,2)</f>
        <v>01</v>
      </c>
      <c r="B4" s="16" t="s">
        <v>28</v>
      </c>
      <c r="C4" s="17">
        <v>6</v>
      </c>
      <c r="D4" s="17">
        <v>676215000</v>
      </c>
      <c r="E4" s="17">
        <v>4</v>
      </c>
      <c r="F4" s="17">
        <v>310855786</v>
      </c>
      <c r="G4" s="17">
        <v>2</v>
      </c>
      <c r="H4" s="17">
        <v>2502074790</v>
      </c>
      <c r="I4" s="17">
        <v>0</v>
      </c>
      <c r="J4" s="17">
        <v>0</v>
      </c>
      <c r="K4" s="17">
        <v>1</v>
      </c>
      <c r="L4" s="17">
        <v>18925693</v>
      </c>
      <c r="M4" s="17">
        <f aca="true" t="shared" si="0" ref="M4:N7">SUM(C4,E4,G4,I4,K4)</f>
        <v>13</v>
      </c>
      <c r="N4" s="17">
        <f t="shared" si="0"/>
        <v>3508071269</v>
      </c>
    </row>
    <row r="5" spans="1:14" ht="16.5">
      <c r="A5" s="15" t="str">
        <f>MID(B5,1,2)</f>
        <v>02</v>
      </c>
      <c r="B5" s="16" t="s">
        <v>29</v>
      </c>
      <c r="C5" s="17">
        <v>0</v>
      </c>
      <c r="D5" s="17">
        <v>0</v>
      </c>
      <c r="E5" s="17">
        <v>5</v>
      </c>
      <c r="F5" s="17">
        <v>566396128</v>
      </c>
      <c r="G5" s="17">
        <v>4</v>
      </c>
      <c r="H5" s="17">
        <v>99311294</v>
      </c>
      <c r="I5" s="17">
        <v>0</v>
      </c>
      <c r="J5" s="17">
        <v>0</v>
      </c>
      <c r="K5" s="17">
        <v>2</v>
      </c>
      <c r="L5" s="17">
        <v>273164320</v>
      </c>
      <c r="M5" s="17">
        <f t="shared" si="0"/>
        <v>11</v>
      </c>
      <c r="N5" s="17">
        <f t="shared" si="0"/>
        <v>938871742</v>
      </c>
    </row>
    <row r="6" spans="1:14" ht="16.5">
      <c r="A6" s="15" t="str">
        <f>MID(B6,1,2)</f>
        <v>51</v>
      </c>
      <c r="B6" s="16" t="s">
        <v>41</v>
      </c>
      <c r="C6" s="17">
        <v>0</v>
      </c>
      <c r="D6" s="17">
        <v>0</v>
      </c>
      <c r="E6" s="17">
        <v>1</v>
      </c>
      <c r="F6" s="17">
        <v>28300000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f t="shared" si="0"/>
        <v>1</v>
      </c>
      <c r="N6" s="17">
        <f t="shared" si="0"/>
        <v>28300000</v>
      </c>
    </row>
    <row r="7" spans="1:14" ht="16.5">
      <c r="A7" s="15" t="str">
        <f>MID(B7,1,2)</f>
        <v>55</v>
      </c>
      <c r="B7" s="16" t="s">
        <v>45</v>
      </c>
      <c r="C7" s="17">
        <v>5</v>
      </c>
      <c r="D7" s="17">
        <v>700789000</v>
      </c>
      <c r="E7" s="17">
        <v>0</v>
      </c>
      <c r="F7" s="17">
        <v>0</v>
      </c>
      <c r="G7" s="17">
        <v>1</v>
      </c>
      <c r="H7" s="17">
        <v>33750000</v>
      </c>
      <c r="I7" s="17">
        <v>1</v>
      </c>
      <c r="J7" s="17">
        <v>93950000</v>
      </c>
      <c r="K7" s="17">
        <v>0</v>
      </c>
      <c r="L7" s="17">
        <v>0</v>
      </c>
      <c r="M7" s="17">
        <f t="shared" si="0"/>
        <v>7</v>
      </c>
      <c r="N7" s="17">
        <f t="shared" si="0"/>
        <v>828489000</v>
      </c>
    </row>
    <row r="8" spans="1:14" s="23" customFormat="1" ht="16.5">
      <c r="A8" s="26"/>
      <c r="B8" s="36" t="s">
        <v>49</v>
      </c>
      <c r="C8" s="29">
        <f>SUM(C4:C7)</f>
        <v>11</v>
      </c>
      <c r="D8" s="29">
        <f aca="true" t="shared" si="1" ref="D8:N8">SUM(D4:D7)</f>
        <v>1377004000</v>
      </c>
      <c r="E8" s="29">
        <f t="shared" si="1"/>
        <v>10</v>
      </c>
      <c r="F8" s="29">
        <f t="shared" si="1"/>
        <v>905551914</v>
      </c>
      <c r="G8" s="29">
        <f t="shared" si="1"/>
        <v>7</v>
      </c>
      <c r="H8" s="29">
        <f t="shared" si="1"/>
        <v>2635136084</v>
      </c>
      <c r="I8" s="29">
        <f t="shared" si="1"/>
        <v>1</v>
      </c>
      <c r="J8" s="29">
        <f t="shared" si="1"/>
        <v>93950000</v>
      </c>
      <c r="K8" s="29">
        <f t="shared" si="1"/>
        <v>3</v>
      </c>
      <c r="L8" s="29">
        <f t="shared" si="1"/>
        <v>292090013</v>
      </c>
      <c r="M8" s="29">
        <f t="shared" si="1"/>
        <v>32</v>
      </c>
      <c r="N8" s="29">
        <f t="shared" si="1"/>
        <v>5303732011</v>
      </c>
    </row>
    <row r="11" spans="1:14" s="22" customFormat="1" ht="22.5" customHeight="1">
      <c r="A11" s="43"/>
      <c r="B11" s="63" t="s">
        <v>95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6.5">
      <c r="A12" s="65" t="s">
        <v>93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</sheetData>
  <mergeCells count="9">
    <mergeCell ref="B11:N11"/>
    <mergeCell ref="A12:N12"/>
    <mergeCell ref="B1:N1"/>
    <mergeCell ref="C2:D2"/>
    <mergeCell ref="E2:F2"/>
    <mergeCell ref="G2:H2"/>
    <mergeCell ref="I2:J2"/>
    <mergeCell ref="K2:L2"/>
    <mergeCell ref="M2:N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&amp;L&amp;F&amp;A&amp;C&amp;P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tabSelected="1" workbookViewId="0" topLeftCell="A1">
      <selection activeCell="A8" sqref="A8"/>
    </sheetView>
  </sheetViews>
  <sheetFormatPr defaultColWidth="9.00390625" defaultRowHeight="16.5"/>
  <cols>
    <col min="1" max="1" width="35.50390625" style="14" customWidth="1"/>
    <col min="2" max="3" width="22.375" style="14" customWidth="1"/>
    <col min="4" max="16384" width="9.00390625" style="14" customWidth="1"/>
  </cols>
  <sheetData>
    <row r="1" spans="1:3" s="22" customFormat="1" ht="19.5">
      <c r="A1" s="53" t="s">
        <v>97</v>
      </c>
      <c r="B1" s="52"/>
      <c r="C1" s="52"/>
    </row>
    <row r="2" spans="1:3" s="23" customFormat="1" ht="16.5">
      <c r="A2" s="8" t="s">
        <v>5</v>
      </c>
      <c r="B2" s="8" t="s">
        <v>96</v>
      </c>
      <c r="C2" s="8" t="s">
        <v>0</v>
      </c>
    </row>
    <row r="3" spans="1:3" ht="16.5">
      <c r="A3" s="16" t="s">
        <v>28</v>
      </c>
      <c r="B3" s="44">
        <v>1296405317</v>
      </c>
      <c r="C3" s="44">
        <v>16</v>
      </c>
    </row>
    <row r="4" spans="1:3" ht="16.5">
      <c r="A4" s="16" t="s">
        <v>29</v>
      </c>
      <c r="B4" s="44">
        <v>95800000</v>
      </c>
      <c r="C4" s="44">
        <v>1</v>
      </c>
    </row>
    <row r="5" spans="1:3" s="23" customFormat="1" ht="16.5">
      <c r="A5" s="8" t="s">
        <v>26</v>
      </c>
      <c r="B5" s="45">
        <f>SUM(B3:B4)</f>
        <v>1392205317</v>
      </c>
      <c r="C5" s="45">
        <f>SUM(C3:C4)</f>
        <v>17</v>
      </c>
    </row>
    <row r="10" spans="2:3" ht="15">
      <c r="B10" s="46"/>
      <c r="C10" s="46"/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44"/>
  <sheetViews>
    <sheetView workbookViewId="0" topLeftCell="B1">
      <selection activeCell="F30" sqref="F30"/>
    </sheetView>
  </sheetViews>
  <sheetFormatPr defaultColWidth="9.00390625" defaultRowHeight="16.5"/>
  <cols>
    <col min="1" max="1" width="5.75390625" style="14" hidden="1" customWidth="1"/>
    <col min="2" max="2" width="33.625" style="14" customWidth="1"/>
    <col min="3" max="3" width="6.75390625" style="14" bestFit="1" customWidth="1"/>
    <col min="4" max="4" width="15.625" style="14" bestFit="1" customWidth="1"/>
    <col min="5" max="5" width="6.75390625" style="14" bestFit="1" customWidth="1"/>
    <col min="6" max="6" width="15.625" style="14" bestFit="1" customWidth="1"/>
    <col min="7" max="7" width="6.75390625" style="14" bestFit="1" customWidth="1"/>
    <col min="8" max="8" width="15.625" style="14" bestFit="1" customWidth="1"/>
    <col min="9" max="9" width="6.75390625" style="14" bestFit="1" customWidth="1"/>
    <col min="10" max="10" width="16.875" style="14" bestFit="1" customWidth="1"/>
    <col min="11" max="15" width="9.00390625" style="14" customWidth="1"/>
    <col min="16" max="16" width="12.50390625" style="14" bestFit="1" customWidth="1"/>
    <col min="17" max="16384" width="9.00390625" style="14" customWidth="1"/>
  </cols>
  <sheetData>
    <row r="1" spans="1:10" s="22" customFormat="1" ht="19.5">
      <c r="A1" s="21" t="s">
        <v>103</v>
      </c>
      <c r="B1" s="52" t="s">
        <v>104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105</v>
      </c>
      <c r="C2" s="47" t="s">
        <v>106</v>
      </c>
      <c r="D2" s="48"/>
      <c r="E2" s="47" t="s">
        <v>107</v>
      </c>
      <c r="F2" s="48"/>
      <c r="G2" s="47" t="s">
        <v>108</v>
      </c>
      <c r="H2" s="48"/>
      <c r="I2" s="47" t="s">
        <v>109</v>
      </c>
      <c r="J2" s="48"/>
    </row>
    <row r="3" spans="1:10" s="23" customFormat="1" ht="16.5">
      <c r="A3" s="28" t="s">
        <v>110</v>
      </c>
      <c r="B3" s="27" t="s">
        <v>111</v>
      </c>
      <c r="C3" s="8" t="s">
        <v>112</v>
      </c>
      <c r="D3" s="8" t="s">
        <v>113</v>
      </c>
      <c r="E3" s="8" t="s">
        <v>112</v>
      </c>
      <c r="F3" s="8" t="s">
        <v>113</v>
      </c>
      <c r="G3" s="8" t="s">
        <v>112</v>
      </c>
      <c r="H3" s="8" t="s">
        <v>113</v>
      </c>
      <c r="I3" s="8" t="s">
        <v>112</v>
      </c>
      <c r="J3" s="8" t="s">
        <v>113</v>
      </c>
    </row>
    <row r="4" spans="1:10" ht="16.5">
      <c r="A4" s="15" t="str">
        <f aca="true" t="shared" si="0" ref="A4:A20">MID(B4,1,2)</f>
        <v>01</v>
      </c>
      <c r="B4" s="16" t="s">
        <v>28</v>
      </c>
      <c r="C4" s="17">
        <v>2</v>
      </c>
      <c r="D4" s="17">
        <v>2606600000</v>
      </c>
      <c r="E4" s="17">
        <v>9</v>
      </c>
      <c r="F4" s="17">
        <v>444560757</v>
      </c>
      <c r="G4" s="17">
        <v>39</v>
      </c>
      <c r="H4" s="17">
        <v>3413423187</v>
      </c>
      <c r="I4" s="17">
        <f>SUM(C4,E4,G4)</f>
        <v>50</v>
      </c>
      <c r="J4" s="17">
        <f>SUM(D4,F4,H4)</f>
        <v>6464583944</v>
      </c>
    </row>
    <row r="5" spans="1:10" ht="16.5">
      <c r="A5" s="15" t="str">
        <f t="shared" si="0"/>
        <v>02</v>
      </c>
      <c r="B5" s="16" t="s">
        <v>29</v>
      </c>
      <c r="C5" s="17">
        <v>1</v>
      </c>
      <c r="D5" s="17">
        <v>719936666</v>
      </c>
      <c r="E5" s="17">
        <v>7</v>
      </c>
      <c r="F5" s="17">
        <v>1447597484</v>
      </c>
      <c r="G5" s="17">
        <v>19</v>
      </c>
      <c r="H5" s="17">
        <v>744489260</v>
      </c>
      <c r="I5" s="17">
        <f aca="true" t="shared" si="1" ref="I5:I20">SUM(C5,E5,G5)</f>
        <v>27</v>
      </c>
      <c r="J5" s="17">
        <f aca="true" t="shared" si="2" ref="J5:J20">SUM(D5,F5,H5)</f>
        <v>2912023410</v>
      </c>
    </row>
    <row r="6" spans="1:10" ht="16.5">
      <c r="A6" s="15" t="str">
        <f t="shared" si="0"/>
        <v>03</v>
      </c>
      <c r="B6" s="16" t="s">
        <v>30</v>
      </c>
      <c r="C6" s="17">
        <v>0</v>
      </c>
      <c r="D6" s="17">
        <v>0</v>
      </c>
      <c r="E6" s="17">
        <v>1</v>
      </c>
      <c r="F6" s="17">
        <v>15351000</v>
      </c>
      <c r="G6" s="17">
        <v>2</v>
      </c>
      <c r="H6" s="17">
        <v>48855143</v>
      </c>
      <c r="I6" s="17">
        <f t="shared" si="1"/>
        <v>3</v>
      </c>
      <c r="J6" s="17">
        <f t="shared" si="2"/>
        <v>64206143</v>
      </c>
    </row>
    <row r="7" spans="1:10" ht="16.5">
      <c r="A7" s="15" t="str">
        <f t="shared" si="0"/>
        <v>04</v>
      </c>
      <c r="B7" s="16" t="s">
        <v>31</v>
      </c>
      <c r="C7" s="17">
        <v>1</v>
      </c>
      <c r="D7" s="17">
        <v>1146500000</v>
      </c>
      <c r="E7" s="17">
        <v>1</v>
      </c>
      <c r="F7" s="17">
        <v>27000000</v>
      </c>
      <c r="G7" s="17">
        <v>0</v>
      </c>
      <c r="H7" s="17">
        <v>0</v>
      </c>
      <c r="I7" s="17">
        <f t="shared" si="1"/>
        <v>2</v>
      </c>
      <c r="J7" s="17">
        <f t="shared" si="2"/>
        <v>1173500000</v>
      </c>
    </row>
    <row r="8" spans="1:10" ht="16.5">
      <c r="A8" s="15" t="str">
        <f t="shared" si="0"/>
        <v>06</v>
      </c>
      <c r="B8" s="16" t="s">
        <v>32</v>
      </c>
      <c r="C8" s="17">
        <v>0</v>
      </c>
      <c r="D8" s="17">
        <v>0</v>
      </c>
      <c r="E8" s="17">
        <v>0</v>
      </c>
      <c r="F8" s="17">
        <v>0</v>
      </c>
      <c r="G8" s="17">
        <v>1</v>
      </c>
      <c r="H8" s="17">
        <v>32076000</v>
      </c>
      <c r="I8" s="17">
        <f t="shared" si="1"/>
        <v>1</v>
      </c>
      <c r="J8" s="17">
        <f t="shared" si="2"/>
        <v>32076000</v>
      </c>
    </row>
    <row r="9" spans="1:10" ht="16.5">
      <c r="A9" s="15" t="str">
        <f t="shared" si="0"/>
        <v>08</v>
      </c>
      <c r="B9" s="16" t="s">
        <v>34</v>
      </c>
      <c r="C9" s="17">
        <v>0</v>
      </c>
      <c r="D9" s="17">
        <v>0</v>
      </c>
      <c r="E9" s="17">
        <v>1</v>
      </c>
      <c r="F9" s="17">
        <v>32000000</v>
      </c>
      <c r="G9" s="17">
        <v>0</v>
      </c>
      <c r="H9" s="17">
        <v>0</v>
      </c>
      <c r="I9" s="17">
        <f t="shared" si="1"/>
        <v>1</v>
      </c>
      <c r="J9" s="17">
        <f t="shared" si="2"/>
        <v>32000000</v>
      </c>
    </row>
    <row r="10" spans="1:10" ht="16.5">
      <c r="A10" s="15" t="str">
        <f t="shared" si="0"/>
        <v>11</v>
      </c>
      <c r="B10" s="16" t="s">
        <v>36</v>
      </c>
      <c r="C10" s="17">
        <v>0</v>
      </c>
      <c r="D10" s="17">
        <v>0</v>
      </c>
      <c r="E10" s="17">
        <v>1</v>
      </c>
      <c r="F10" s="17">
        <v>22325000</v>
      </c>
      <c r="G10" s="17">
        <v>0</v>
      </c>
      <c r="H10" s="17">
        <v>0</v>
      </c>
      <c r="I10" s="17">
        <f t="shared" si="1"/>
        <v>1</v>
      </c>
      <c r="J10" s="17">
        <f t="shared" si="2"/>
        <v>22325000</v>
      </c>
    </row>
    <row r="11" spans="1:10" ht="16.5">
      <c r="A11" s="15" t="str">
        <f t="shared" si="0"/>
        <v>32</v>
      </c>
      <c r="B11" s="16" t="s">
        <v>37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64450000</v>
      </c>
      <c r="I11" s="17">
        <f t="shared" si="1"/>
        <v>1</v>
      </c>
      <c r="J11" s="17">
        <f t="shared" si="2"/>
        <v>64450000</v>
      </c>
    </row>
    <row r="12" spans="1:10" ht="16.5">
      <c r="A12" s="15" t="str">
        <f t="shared" si="0"/>
        <v>48</v>
      </c>
      <c r="B12" s="16" t="s">
        <v>39</v>
      </c>
      <c r="C12" s="17">
        <v>1</v>
      </c>
      <c r="D12" s="17">
        <v>716300000</v>
      </c>
      <c r="E12" s="17">
        <v>21</v>
      </c>
      <c r="F12" s="17">
        <v>1802090458</v>
      </c>
      <c r="G12" s="17">
        <v>0</v>
      </c>
      <c r="H12" s="17">
        <v>0</v>
      </c>
      <c r="I12" s="17">
        <f t="shared" si="1"/>
        <v>22</v>
      </c>
      <c r="J12" s="17">
        <f t="shared" si="2"/>
        <v>2518390458</v>
      </c>
    </row>
    <row r="13" spans="1:10" ht="16.5">
      <c r="A13" s="15" t="str">
        <f t="shared" si="0"/>
        <v>50</v>
      </c>
      <c r="B13" s="16" t="s">
        <v>40</v>
      </c>
      <c r="C13" s="17">
        <v>0</v>
      </c>
      <c r="D13" s="17">
        <v>0</v>
      </c>
      <c r="E13" s="17">
        <v>1</v>
      </c>
      <c r="F13" s="17">
        <v>5945000</v>
      </c>
      <c r="G13" s="17">
        <v>3</v>
      </c>
      <c r="H13" s="17">
        <v>101364322</v>
      </c>
      <c r="I13" s="17">
        <f t="shared" si="1"/>
        <v>4</v>
      </c>
      <c r="J13" s="17">
        <f t="shared" si="2"/>
        <v>107309322</v>
      </c>
    </row>
    <row r="14" spans="1:10" ht="16.5">
      <c r="A14" s="15" t="str">
        <f t="shared" si="0"/>
        <v>51</v>
      </c>
      <c r="B14" s="16" t="s">
        <v>41</v>
      </c>
      <c r="C14" s="17">
        <v>0</v>
      </c>
      <c r="D14" s="17">
        <v>0</v>
      </c>
      <c r="E14" s="17">
        <v>10</v>
      </c>
      <c r="F14" s="17">
        <v>1686101420</v>
      </c>
      <c r="G14" s="17">
        <v>0</v>
      </c>
      <c r="H14" s="17">
        <v>0</v>
      </c>
      <c r="I14" s="17">
        <f t="shared" si="1"/>
        <v>10</v>
      </c>
      <c r="J14" s="17">
        <f t="shared" si="2"/>
        <v>1686101420</v>
      </c>
    </row>
    <row r="15" spans="1:10" ht="16.5">
      <c r="A15" s="15" t="str">
        <f t="shared" si="0"/>
        <v>52</v>
      </c>
      <c r="B15" s="16" t="s">
        <v>42</v>
      </c>
      <c r="C15" s="17">
        <v>0</v>
      </c>
      <c r="D15" s="17">
        <v>0</v>
      </c>
      <c r="E15" s="17">
        <v>1</v>
      </c>
      <c r="F15" s="17">
        <v>3969040</v>
      </c>
      <c r="G15" s="17">
        <v>1</v>
      </c>
      <c r="H15" s="17">
        <v>47502400</v>
      </c>
      <c r="I15" s="17">
        <f t="shared" si="1"/>
        <v>2</v>
      </c>
      <c r="J15" s="17">
        <f t="shared" si="2"/>
        <v>51471440</v>
      </c>
    </row>
    <row r="16" spans="1:10" ht="16.5">
      <c r="A16" s="15" t="str">
        <f t="shared" si="0"/>
        <v>53</v>
      </c>
      <c r="B16" s="16" t="s">
        <v>43</v>
      </c>
      <c r="C16" s="17">
        <v>0</v>
      </c>
      <c r="D16" s="17">
        <v>0</v>
      </c>
      <c r="E16" s="17">
        <v>1</v>
      </c>
      <c r="F16" s="17">
        <v>41295480</v>
      </c>
      <c r="G16" s="17">
        <v>2</v>
      </c>
      <c r="H16" s="17">
        <v>98079515</v>
      </c>
      <c r="I16" s="17">
        <f t="shared" si="1"/>
        <v>3</v>
      </c>
      <c r="J16" s="17">
        <f t="shared" si="2"/>
        <v>139374995</v>
      </c>
    </row>
    <row r="17" spans="1:10" ht="16.5">
      <c r="A17" s="15" t="str">
        <f t="shared" si="0"/>
        <v>54</v>
      </c>
      <c r="B17" s="16" t="s">
        <v>44</v>
      </c>
      <c r="C17" s="17">
        <v>0</v>
      </c>
      <c r="D17" s="17">
        <v>0</v>
      </c>
      <c r="E17" s="17">
        <v>4</v>
      </c>
      <c r="F17" s="17">
        <v>5025763</v>
      </c>
      <c r="G17" s="17">
        <v>1</v>
      </c>
      <c r="H17" s="17">
        <v>131988372</v>
      </c>
      <c r="I17" s="17">
        <f t="shared" si="1"/>
        <v>5</v>
      </c>
      <c r="J17" s="17">
        <f t="shared" si="2"/>
        <v>137014135</v>
      </c>
    </row>
    <row r="18" spans="1:10" ht="16.5">
      <c r="A18" s="15" t="str">
        <f t="shared" si="0"/>
        <v>55</v>
      </c>
      <c r="B18" s="16" t="s">
        <v>45</v>
      </c>
      <c r="C18" s="17">
        <v>0</v>
      </c>
      <c r="D18" s="17">
        <v>0</v>
      </c>
      <c r="E18" s="17">
        <v>6</v>
      </c>
      <c r="F18" s="17">
        <v>189975784</v>
      </c>
      <c r="G18" s="17">
        <v>8</v>
      </c>
      <c r="H18" s="17">
        <v>739804449</v>
      </c>
      <c r="I18" s="17">
        <f t="shared" si="1"/>
        <v>14</v>
      </c>
      <c r="J18" s="17">
        <f t="shared" si="2"/>
        <v>929780233</v>
      </c>
    </row>
    <row r="19" spans="1:10" ht="16.5">
      <c r="A19" s="15" t="str">
        <f t="shared" si="0"/>
        <v>57</v>
      </c>
      <c r="B19" s="16" t="s">
        <v>46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7">
        <v>5837576</v>
      </c>
      <c r="I19" s="17">
        <f t="shared" si="1"/>
        <v>1</v>
      </c>
      <c r="J19" s="17">
        <f t="shared" si="2"/>
        <v>5837576</v>
      </c>
    </row>
    <row r="20" spans="1:10" ht="16.5">
      <c r="A20" s="15" t="str">
        <f t="shared" si="0"/>
        <v>61</v>
      </c>
      <c r="B20" s="16" t="s">
        <v>47</v>
      </c>
      <c r="C20" s="17">
        <v>0</v>
      </c>
      <c r="D20" s="17">
        <v>0</v>
      </c>
      <c r="E20" s="17">
        <v>4</v>
      </c>
      <c r="F20" s="17">
        <v>287611000</v>
      </c>
      <c r="G20" s="17">
        <v>2</v>
      </c>
      <c r="H20" s="17">
        <v>68350000</v>
      </c>
      <c r="I20" s="17">
        <f t="shared" si="1"/>
        <v>6</v>
      </c>
      <c r="J20" s="17">
        <f t="shared" si="2"/>
        <v>355961000</v>
      </c>
    </row>
    <row r="21" spans="1:10" s="23" customFormat="1" ht="16.5">
      <c r="A21" s="26"/>
      <c r="B21" s="18" t="s">
        <v>109</v>
      </c>
      <c r="C21" s="29">
        <f>SUM(C4:C20)</f>
        <v>5</v>
      </c>
      <c r="D21" s="29">
        <f aca="true" t="shared" si="3" ref="D21:J21">SUM(D4:D20)</f>
        <v>5189336666</v>
      </c>
      <c r="E21" s="29">
        <f t="shared" si="3"/>
        <v>68</v>
      </c>
      <c r="F21" s="29">
        <f t="shared" si="3"/>
        <v>6010848186</v>
      </c>
      <c r="G21" s="29">
        <f t="shared" si="3"/>
        <v>80</v>
      </c>
      <c r="H21" s="29">
        <f t="shared" si="3"/>
        <v>5496220224</v>
      </c>
      <c r="I21" s="29">
        <f t="shared" si="3"/>
        <v>153</v>
      </c>
      <c r="J21" s="29">
        <f t="shared" si="3"/>
        <v>16696405076</v>
      </c>
    </row>
    <row r="23" spans="12:17" ht="15">
      <c r="L23" s="19"/>
      <c r="M23" s="19"/>
      <c r="N23" s="19"/>
      <c r="O23" s="19"/>
      <c r="P23" s="20"/>
      <c r="Q23" s="19"/>
    </row>
    <row r="24" spans="12:17" ht="15">
      <c r="L24" s="19"/>
      <c r="M24" s="19"/>
      <c r="N24" s="19"/>
      <c r="O24" s="19"/>
      <c r="P24" s="20"/>
      <c r="Q24" s="19"/>
    </row>
    <row r="25" spans="12:17" ht="15">
      <c r="L25" s="19"/>
      <c r="M25" s="19"/>
      <c r="N25" s="19"/>
      <c r="O25" s="19"/>
      <c r="P25" s="20"/>
      <c r="Q25" s="19"/>
    </row>
    <row r="26" spans="12:17" ht="15">
      <c r="L26" s="19"/>
      <c r="M26" s="19"/>
      <c r="N26" s="19"/>
      <c r="O26" s="19"/>
      <c r="P26" s="20"/>
      <c r="Q26" s="19"/>
    </row>
    <row r="27" spans="12:17" ht="15">
      <c r="L27" s="19"/>
      <c r="M27" s="19"/>
      <c r="N27" s="19"/>
      <c r="O27" s="19"/>
      <c r="P27" s="20"/>
      <c r="Q27" s="19"/>
    </row>
    <row r="28" spans="12:17" ht="15">
      <c r="L28" s="19"/>
      <c r="M28" s="19"/>
      <c r="N28" s="19"/>
      <c r="O28" s="19"/>
      <c r="P28" s="20"/>
      <c r="Q28" s="19"/>
    </row>
    <row r="29" spans="12:17" ht="15">
      <c r="L29" s="19"/>
      <c r="M29" s="19"/>
      <c r="N29" s="19"/>
      <c r="O29" s="19"/>
      <c r="P29" s="20"/>
      <c r="Q29" s="19"/>
    </row>
    <row r="30" spans="12:17" ht="15">
      <c r="L30" s="19"/>
      <c r="M30" s="19"/>
      <c r="N30" s="19"/>
      <c r="O30" s="19"/>
      <c r="P30" s="20"/>
      <c r="Q30" s="19"/>
    </row>
    <row r="31" spans="12:17" ht="15">
      <c r="L31" s="19"/>
      <c r="M31" s="19"/>
      <c r="N31" s="19"/>
      <c r="O31" s="19"/>
      <c r="P31" s="20"/>
      <c r="Q31" s="19"/>
    </row>
    <row r="32" spans="12:17" ht="15">
      <c r="L32" s="19"/>
      <c r="M32" s="19"/>
      <c r="N32" s="19"/>
      <c r="O32" s="19"/>
      <c r="P32" s="20"/>
      <c r="Q32" s="19"/>
    </row>
    <row r="33" spans="12:17" ht="15">
      <c r="L33" s="19"/>
      <c r="M33" s="19"/>
      <c r="N33" s="19"/>
      <c r="O33" s="19"/>
      <c r="P33" s="20"/>
      <c r="Q33" s="19"/>
    </row>
    <row r="34" spans="12:17" ht="15">
      <c r="L34" s="19"/>
      <c r="M34" s="19"/>
      <c r="N34" s="19"/>
      <c r="O34" s="19"/>
      <c r="P34" s="19"/>
      <c r="Q34" s="19"/>
    </row>
    <row r="35" spans="12:17" ht="15">
      <c r="L35" s="19"/>
      <c r="M35" s="19"/>
      <c r="N35" s="19"/>
      <c r="O35" s="19"/>
      <c r="P35" s="19"/>
      <c r="Q35" s="19"/>
    </row>
    <row r="36" spans="12:17" ht="15">
      <c r="L36" s="19"/>
      <c r="M36" s="19"/>
      <c r="N36" s="19"/>
      <c r="O36" s="19"/>
      <c r="P36" s="19"/>
      <c r="Q36" s="19"/>
    </row>
    <row r="37" spans="12:17" ht="15">
      <c r="L37" s="19"/>
      <c r="M37" s="19"/>
      <c r="N37" s="19"/>
      <c r="O37" s="19"/>
      <c r="P37" s="19"/>
      <c r="Q37" s="19"/>
    </row>
    <row r="38" spans="12:17" ht="15">
      <c r="L38" s="19"/>
      <c r="M38" s="19"/>
      <c r="N38" s="19"/>
      <c r="O38" s="19"/>
      <c r="P38" s="19"/>
      <c r="Q38" s="19"/>
    </row>
    <row r="39" spans="12:17" ht="15">
      <c r="L39" s="19"/>
      <c r="M39" s="19"/>
      <c r="N39" s="19"/>
      <c r="O39" s="19"/>
      <c r="P39" s="19"/>
      <c r="Q39" s="19"/>
    </row>
    <row r="40" spans="12:17" ht="15">
      <c r="L40" s="19"/>
      <c r="M40" s="19"/>
      <c r="N40" s="19"/>
      <c r="O40" s="19"/>
      <c r="P40" s="19"/>
      <c r="Q40" s="19"/>
    </row>
    <row r="41" spans="12:17" ht="15">
      <c r="L41" s="19"/>
      <c r="M41" s="19"/>
      <c r="N41" s="19"/>
      <c r="O41" s="19"/>
      <c r="P41" s="19"/>
      <c r="Q41" s="19"/>
    </row>
    <row r="42" spans="12:17" ht="15">
      <c r="L42" s="19"/>
      <c r="M42" s="19"/>
      <c r="N42" s="19"/>
      <c r="O42" s="19"/>
      <c r="P42" s="19"/>
      <c r="Q42" s="19"/>
    </row>
    <row r="43" spans="12:17" ht="15">
      <c r="L43" s="19"/>
      <c r="M43" s="19"/>
      <c r="N43" s="19"/>
      <c r="O43" s="19"/>
      <c r="P43" s="19"/>
      <c r="Q43" s="19"/>
    </row>
    <row r="44" spans="12:17" ht="15">
      <c r="L44" s="19"/>
      <c r="M44" s="19"/>
      <c r="N44" s="19"/>
      <c r="O44" s="19"/>
      <c r="P44" s="19"/>
      <c r="Q44" s="19"/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J12"/>
  <sheetViews>
    <sheetView workbookViewId="0" topLeftCell="B1">
      <selection activeCell="B37" sqref="B37"/>
    </sheetView>
  </sheetViews>
  <sheetFormatPr defaultColWidth="9.00390625" defaultRowHeight="16.5"/>
  <cols>
    <col min="1" max="1" width="5.50390625" style="14" hidden="1" customWidth="1"/>
    <col min="2" max="2" width="33.50390625" style="14" customWidth="1"/>
    <col min="3" max="3" width="6.75390625" style="14" bestFit="1" customWidth="1"/>
    <col min="4" max="4" width="17.25390625" style="14" customWidth="1"/>
    <col min="5" max="5" width="6.75390625" style="14" bestFit="1" customWidth="1"/>
    <col min="6" max="6" width="17.25390625" style="14" customWidth="1"/>
    <col min="7" max="7" width="6.75390625" style="14" bestFit="1" customWidth="1"/>
    <col min="8" max="8" width="17.25390625" style="14" customWidth="1"/>
    <col min="9" max="9" width="6.75390625" style="14" bestFit="1" customWidth="1"/>
    <col min="10" max="10" width="17.25390625" style="14" customWidth="1"/>
    <col min="11" max="16384" width="9.00390625" style="14" customWidth="1"/>
  </cols>
  <sheetData>
    <row r="1" spans="1:10" s="22" customFormat="1" ht="19.5">
      <c r="A1" s="21" t="s">
        <v>20</v>
      </c>
      <c r="B1" s="52" t="s">
        <v>50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19</v>
      </c>
      <c r="C2" s="47" t="s">
        <v>2</v>
      </c>
      <c r="D2" s="48"/>
      <c r="E2" s="47" t="s">
        <v>3</v>
      </c>
      <c r="F2" s="48"/>
      <c r="G2" s="47" t="s">
        <v>4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</row>
    <row r="4" spans="1:10" ht="16.5">
      <c r="A4" s="15" t="str">
        <f aca="true" t="shared" si="0" ref="A4:A11">MID(B4,1,2)</f>
        <v>01</v>
      </c>
      <c r="B4" s="16" t="s">
        <v>28</v>
      </c>
      <c r="C4" s="17">
        <v>0</v>
      </c>
      <c r="D4" s="17">
        <v>0</v>
      </c>
      <c r="E4" s="17">
        <v>1</v>
      </c>
      <c r="F4" s="17">
        <v>49476000</v>
      </c>
      <c r="G4" s="17">
        <v>0</v>
      </c>
      <c r="H4" s="17">
        <v>0</v>
      </c>
      <c r="I4" s="17">
        <f>SUM(C4,E4,G4)</f>
        <v>1</v>
      </c>
      <c r="J4" s="17">
        <f>SUM(D4,F4,H4)</f>
        <v>49476000</v>
      </c>
    </row>
    <row r="5" spans="1:10" ht="16.5">
      <c r="A5" s="15" t="str">
        <f t="shared" si="0"/>
        <v>08</v>
      </c>
      <c r="B5" s="16" t="s">
        <v>34</v>
      </c>
      <c r="C5" s="17">
        <v>0</v>
      </c>
      <c r="D5" s="17">
        <v>0</v>
      </c>
      <c r="E5" s="17">
        <v>1</v>
      </c>
      <c r="F5" s="17">
        <v>26900000</v>
      </c>
      <c r="G5" s="17">
        <v>0</v>
      </c>
      <c r="H5" s="17">
        <v>0</v>
      </c>
      <c r="I5" s="17">
        <f aca="true" t="shared" si="1" ref="I5:I11">SUM(C5,E5,G5)</f>
        <v>1</v>
      </c>
      <c r="J5" s="17">
        <f aca="true" t="shared" si="2" ref="J5:J11">SUM(D5,F5,H5)</f>
        <v>26900000</v>
      </c>
    </row>
    <row r="6" spans="1:10" ht="16.5">
      <c r="A6" s="15" t="str">
        <f t="shared" si="0"/>
        <v>09</v>
      </c>
      <c r="B6" s="16" t="s">
        <v>35</v>
      </c>
      <c r="C6" s="17">
        <v>0</v>
      </c>
      <c r="D6" s="17">
        <v>0</v>
      </c>
      <c r="E6" s="17">
        <v>2</v>
      </c>
      <c r="F6" s="17">
        <v>47017047</v>
      </c>
      <c r="G6" s="17">
        <v>0</v>
      </c>
      <c r="H6" s="17">
        <v>0</v>
      </c>
      <c r="I6" s="17">
        <f t="shared" si="1"/>
        <v>2</v>
      </c>
      <c r="J6" s="17">
        <f t="shared" si="2"/>
        <v>47017047</v>
      </c>
    </row>
    <row r="7" spans="1:10" ht="16.5">
      <c r="A7" s="15" t="str">
        <f t="shared" si="0"/>
        <v>50</v>
      </c>
      <c r="B7" s="16" t="s">
        <v>40</v>
      </c>
      <c r="C7" s="17">
        <v>0</v>
      </c>
      <c r="D7" s="17">
        <v>0</v>
      </c>
      <c r="E7" s="17">
        <v>1</v>
      </c>
      <c r="F7" s="17">
        <v>13393000</v>
      </c>
      <c r="G7" s="17">
        <v>0</v>
      </c>
      <c r="H7" s="17">
        <v>0</v>
      </c>
      <c r="I7" s="17">
        <f t="shared" si="1"/>
        <v>1</v>
      </c>
      <c r="J7" s="17">
        <f t="shared" si="2"/>
        <v>13393000</v>
      </c>
    </row>
    <row r="8" spans="1:10" ht="16.5">
      <c r="A8" s="15" t="str">
        <f t="shared" si="0"/>
        <v>51</v>
      </c>
      <c r="B8" s="16" t="s">
        <v>41</v>
      </c>
      <c r="C8" s="17">
        <v>0</v>
      </c>
      <c r="D8" s="17">
        <v>0</v>
      </c>
      <c r="E8" s="17">
        <v>8</v>
      </c>
      <c r="F8" s="17">
        <v>67776852</v>
      </c>
      <c r="G8" s="17">
        <v>0</v>
      </c>
      <c r="H8" s="17">
        <v>0</v>
      </c>
      <c r="I8" s="17">
        <f t="shared" si="1"/>
        <v>8</v>
      </c>
      <c r="J8" s="17">
        <f t="shared" si="2"/>
        <v>67776852</v>
      </c>
    </row>
    <row r="9" spans="1:10" ht="16.5">
      <c r="A9" s="15" t="str">
        <f t="shared" si="0"/>
        <v>52</v>
      </c>
      <c r="B9" s="16" t="s">
        <v>42</v>
      </c>
      <c r="C9" s="17">
        <v>0</v>
      </c>
      <c r="D9" s="17">
        <v>0</v>
      </c>
      <c r="E9" s="17">
        <v>2</v>
      </c>
      <c r="F9" s="17">
        <v>21331410</v>
      </c>
      <c r="G9" s="17">
        <v>0</v>
      </c>
      <c r="H9" s="17">
        <v>0</v>
      </c>
      <c r="I9" s="17">
        <f t="shared" si="1"/>
        <v>2</v>
      </c>
      <c r="J9" s="17">
        <f t="shared" si="2"/>
        <v>21331410</v>
      </c>
    </row>
    <row r="10" spans="1:10" ht="16.5">
      <c r="A10" s="15" t="str">
        <f t="shared" si="0"/>
        <v>54</v>
      </c>
      <c r="B10" s="16" t="s">
        <v>44</v>
      </c>
      <c r="C10" s="17">
        <v>0</v>
      </c>
      <c r="D10" s="17">
        <v>0</v>
      </c>
      <c r="E10" s="17">
        <v>1</v>
      </c>
      <c r="F10" s="17">
        <v>7366204</v>
      </c>
      <c r="G10" s="17">
        <v>0</v>
      </c>
      <c r="H10" s="17">
        <v>0</v>
      </c>
      <c r="I10" s="17">
        <f t="shared" si="1"/>
        <v>1</v>
      </c>
      <c r="J10" s="17">
        <f t="shared" si="2"/>
        <v>7366204</v>
      </c>
    </row>
    <row r="11" spans="1:10" ht="16.5">
      <c r="A11" s="15" t="str">
        <f t="shared" si="0"/>
        <v>55</v>
      </c>
      <c r="B11" s="16" t="s">
        <v>45</v>
      </c>
      <c r="C11" s="17">
        <v>0</v>
      </c>
      <c r="D11" s="17">
        <v>0</v>
      </c>
      <c r="E11" s="17">
        <v>3</v>
      </c>
      <c r="F11" s="17">
        <v>166985720</v>
      </c>
      <c r="G11" s="17">
        <v>0</v>
      </c>
      <c r="H11" s="17">
        <v>0</v>
      </c>
      <c r="I11" s="17">
        <f t="shared" si="1"/>
        <v>3</v>
      </c>
      <c r="J11" s="17">
        <f t="shared" si="2"/>
        <v>166985720</v>
      </c>
    </row>
    <row r="12" spans="1:10" s="23" customFormat="1" ht="16.5">
      <c r="A12" s="26"/>
      <c r="B12" s="18" t="s">
        <v>49</v>
      </c>
      <c r="C12" s="29">
        <f aca="true" t="shared" si="3" ref="C12:J12">SUM(C4:C11)</f>
        <v>0</v>
      </c>
      <c r="D12" s="29">
        <f t="shared" si="3"/>
        <v>0</v>
      </c>
      <c r="E12" s="29">
        <f t="shared" si="3"/>
        <v>19</v>
      </c>
      <c r="F12" s="29">
        <f t="shared" si="3"/>
        <v>400246233</v>
      </c>
      <c r="G12" s="29">
        <f t="shared" si="3"/>
        <v>0</v>
      </c>
      <c r="H12" s="29">
        <f t="shared" si="3"/>
        <v>0</v>
      </c>
      <c r="I12" s="29">
        <f t="shared" si="3"/>
        <v>19</v>
      </c>
      <c r="J12" s="29">
        <f t="shared" si="3"/>
        <v>400246233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38"/>
  <sheetViews>
    <sheetView workbookViewId="0" topLeftCell="B1">
      <selection activeCell="C24" sqref="C24"/>
    </sheetView>
  </sheetViews>
  <sheetFormatPr defaultColWidth="9.00390625" defaultRowHeight="16.5"/>
  <cols>
    <col min="1" max="1" width="5.75390625" style="14" hidden="1" customWidth="1"/>
    <col min="2" max="2" width="32.125" style="14" customWidth="1"/>
    <col min="3" max="3" width="6.75390625" style="14" bestFit="1" customWidth="1"/>
    <col min="4" max="4" width="17.25390625" style="14" customWidth="1"/>
    <col min="5" max="5" width="6.75390625" style="14" bestFit="1" customWidth="1"/>
    <col min="6" max="6" width="17.25390625" style="14" customWidth="1"/>
    <col min="7" max="7" width="6.75390625" style="14" bestFit="1" customWidth="1"/>
    <col min="8" max="8" width="17.25390625" style="14" customWidth="1"/>
    <col min="9" max="9" width="6.75390625" style="14" bestFit="1" customWidth="1"/>
    <col min="10" max="10" width="17.25390625" style="14" customWidth="1"/>
    <col min="11" max="15" width="9.00390625" style="14" customWidth="1"/>
    <col min="16" max="16" width="12.50390625" style="14" bestFit="1" customWidth="1"/>
    <col min="17" max="16384" width="9.00390625" style="14" customWidth="1"/>
  </cols>
  <sheetData>
    <row r="1" spans="1:10" s="22" customFormat="1" ht="19.5">
      <c r="A1" s="21" t="s">
        <v>20</v>
      </c>
      <c r="B1" s="53" t="s">
        <v>51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19</v>
      </c>
      <c r="C2" s="47" t="s">
        <v>2</v>
      </c>
      <c r="D2" s="48"/>
      <c r="E2" s="47" t="s">
        <v>3</v>
      </c>
      <c r="F2" s="48"/>
      <c r="G2" s="47" t="s">
        <v>4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</row>
    <row r="4" spans="1:17" ht="16.5">
      <c r="A4" s="15" t="str">
        <f aca="true" t="shared" si="0" ref="A4:A13">MID(B4,1,2)</f>
        <v>01</v>
      </c>
      <c r="B4" s="16" t="s">
        <v>28</v>
      </c>
      <c r="C4" s="17">
        <v>0</v>
      </c>
      <c r="D4" s="17">
        <v>0</v>
      </c>
      <c r="E4" s="17">
        <v>6</v>
      </c>
      <c r="F4" s="17">
        <v>376097526</v>
      </c>
      <c r="G4" s="17">
        <v>2</v>
      </c>
      <c r="H4" s="17">
        <v>208719450</v>
      </c>
      <c r="I4" s="17">
        <f>SUM(C4,E4,G4)</f>
        <v>8</v>
      </c>
      <c r="J4" s="17">
        <f>SUM(D4,F4,H4)</f>
        <v>584816976</v>
      </c>
      <c r="L4" s="19"/>
      <c r="M4" s="19"/>
      <c r="N4" s="19"/>
      <c r="O4" s="19"/>
      <c r="P4" s="20"/>
      <c r="Q4" s="19"/>
    </row>
    <row r="5" spans="1:17" ht="16.5">
      <c r="A5" s="15" t="str">
        <f t="shared" si="0"/>
        <v>02</v>
      </c>
      <c r="B5" s="16" t="s">
        <v>29</v>
      </c>
      <c r="C5" s="17">
        <v>0</v>
      </c>
      <c r="D5" s="17">
        <v>0</v>
      </c>
      <c r="E5" s="17">
        <v>7</v>
      </c>
      <c r="F5" s="17">
        <v>632371128</v>
      </c>
      <c r="G5" s="17">
        <v>0</v>
      </c>
      <c r="H5" s="17">
        <v>0</v>
      </c>
      <c r="I5" s="17">
        <f aca="true" t="shared" si="1" ref="I5:I13">SUM(C5,E5,G5)</f>
        <v>7</v>
      </c>
      <c r="J5" s="17">
        <f aca="true" t="shared" si="2" ref="J5:J13">SUM(D5,F5,H5)</f>
        <v>632371128</v>
      </c>
      <c r="L5" s="19"/>
      <c r="M5" s="19"/>
      <c r="N5" s="19"/>
      <c r="O5" s="19"/>
      <c r="P5" s="20"/>
      <c r="Q5" s="19"/>
    </row>
    <row r="6" spans="1:17" ht="16.5">
      <c r="A6" s="15" t="str">
        <f t="shared" si="0"/>
        <v>04</v>
      </c>
      <c r="B6" s="16" t="s">
        <v>31</v>
      </c>
      <c r="C6" s="17">
        <v>0</v>
      </c>
      <c r="D6" s="17">
        <v>0</v>
      </c>
      <c r="E6" s="17">
        <v>3</v>
      </c>
      <c r="F6" s="17">
        <v>75624841</v>
      </c>
      <c r="G6" s="17">
        <v>0</v>
      </c>
      <c r="H6" s="17">
        <v>0</v>
      </c>
      <c r="I6" s="17">
        <f t="shared" si="1"/>
        <v>3</v>
      </c>
      <c r="J6" s="17">
        <f t="shared" si="2"/>
        <v>75624841</v>
      </c>
      <c r="L6" s="19"/>
      <c r="M6" s="19"/>
      <c r="N6" s="19"/>
      <c r="O6" s="19"/>
      <c r="P6" s="20"/>
      <c r="Q6" s="19"/>
    </row>
    <row r="7" spans="1:17" ht="16.5">
      <c r="A7" s="15" t="str">
        <f t="shared" si="0"/>
        <v>06</v>
      </c>
      <c r="B7" s="16" t="s">
        <v>32</v>
      </c>
      <c r="C7" s="17">
        <v>0</v>
      </c>
      <c r="D7" s="17">
        <v>0</v>
      </c>
      <c r="E7" s="17">
        <v>1</v>
      </c>
      <c r="F7" s="17">
        <v>23990000</v>
      </c>
      <c r="G7" s="17">
        <v>0</v>
      </c>
      <c r="H7" s="17">
        <v>0</v>
      </c>
      <c r="I7" s="17">
        <f t="shared" si="1"/>
        <v>1</v>
      </c>
      <c r="J7" s="17">
        <f t="shared" si="2"/>
        <v>23990000</v>
      </c>
      <c r="L7" s="19"/>
      <c r="M7" s="19"/>
      <c r="N7" s="19"/>
      <c r="O7" s="19"/>
      <c r="P7" s="20"/>
      <c r="Q7" s="19"/>
    </row>
    <row r="8" spans="1:17" ht="16.5">
      <c r="A8" s="15" t="str">
        <f t="shared" si="0"/>
        <v>07</v>
      </c>
      <c r="B8" s="16" t="s">
        <v>33</v>
      </c>
      <c r="C8" s="17">
        <v>0</v>
      </c>
      <c r="D8" s="17">
        <v>0</v>
      </c>
      <c r="E8" s="17">
        <v>1</v>
      </c>
      <c r="F8" s="17">
        <v>41078377</v>
      </c>
      <c r="G8" s="17">
        <v>0</v>
      </c>
      <c r="H8" s="17">
        <v>0</v>
      </c>
      <c r="I8" s="17">
        <f t="shared" si="1"/>
        <v>1</v>
      </c>
      <c r="J8" s="17">
        <f t="shared" si="2"/>
        <v>41078377</v>
      </c>
      <c r="L8" s="19"/>
      <c r="M8" s="19"/>
      <c r="N8" s="19"/>
      <c r="O8" s="19"/>
      <c r="P8" s="20"/>
      <c r="Q8" s="19"/>
    </row>
    <row r="9" spans="1:17" ht="16.5">
      <c r="A9" s="15" t="str">
        <f t="shared" si="0"/>
        <v>09</v>
      </c>
      <c r="B9" s="16" t="s">
        <v>35</v>
      </c>
      <c r="C9" s="17">
        <v>0</v>
      </c>
      <c r="D9" s="17">
        <v>0</v>
      </c>
      <c r="E9" s="17">
        <v>1</v>
      </c>
      <c r="F9" s="17">
        <v>20000000</v>
      </c>
      <c r="G9" s="17">
        <v>0</v>
      </c>
      <c r="H9" s="17">
        <v>0</v>
      </c>
      <c r="I9" s="17">
        <f t="shared" si="1"/>
        <v>1</v>
      </c>
      <c r="J9" s="17">
        <f t="shared" si="2"/>
        <v>20000000</v>
      </c>
      <c r="L9" s="19"/>
      <c r="M9" s="19"/>
      <c r="N9" s="19"/>
      <c r="O9" s="19"/>
      <c r="P9" s="20"/>
      <c r="Q9" s="19"/>
    </row>
    <row r="10" spans="1:17" ht="16.5">
      <c r="A10" s="15" t="str">
        <f t="shared" si="0"/>
        <v>50</v>
      </c>
      <c r="B10" s="16" t="s">
        <v>40</v>
      </c>
      <c r="C10" s="17">
        <v>0</v>
      </c>
      <c r="D10" s="17">
        <v>0</v>
      </c>
      <c r="E10" s="17">
        <v>6</v>
      </c>
      <c r="F10" s="17">
        <v>198247429</v>
      </c>
      <c r="G10" s="17">
        <v>0</v>
      </c>
      <c r="H10" s="17">
        <v>0</v>
      </c>
      <c r="I10" s="17">
        <f>SUM(C10,E10,G10)</f>
        <v>6</v>
      </c>
      <c r="J10" s="17">
        <f>SUM(D10,F10,H10)</f>
        <v>198247429</v>
      </c>
      <c r="L10" s="19"/>
      <c r="M10" s="19"/>
      <c r="N10" s="19"/>
      <c r="O10" s="19"/>
      <c r="P10" s="20"/>
      <c r="Q10" s="19"/>
    </row>
    <row r="11" spans="1:17" ht="16.5">
      <c r="A11" s="15" t="str">
        <f t="shared" si="0"/>
        <v>51</v>
      </c>
      <c r="B11" s="16" t="s">
        <v>41</v>
      </c>
      <c r="C11" s="17">
        <v>0</v>
      </c>
      <c r="D11" s="17">
        <v>0</v>
      </c>
      <c r="E11" s="17">
        <v>9</v>
      </c>
      <c r="F11" s="17">
        <v>410696190</v>
      </c>
      <c r="G11" s="17">
        <v>0</v>
      </c>
      <c r="H11" s="17">
        <v>0</v>
      </c>
      <c r="I11" s="17">
        <f t="shared" si="1"/>
        <v>9</v>
      </c>
      <c r="J11" s="17">
        <f t="shared" si="2"/>
        <v>410696190</v>
      </c>
      <c r="L11" s="19"/>
      <c r="M11" s="19"/>
      <c r="N11" s="19"/>
      <c r="O11" s="19"/>
      <c r="P11" s="20"/>
      <c r="Q11" s="19"/>
    </row>
    <row r="12" spans="1:17" ht="16.5">
      <c r="A12" s="15" t="str">
        <f t="shared" si="0"/>
        <v>52</v>
      </c>
      <c r="B12" s="16" t="s">
        <v>42</v>
      </c>
      <c r="C12" s="17">
        <v>0</v>
      </c>
      <c r="D12" s="17">
        <v>0</v>
      </c>
      <c r="E12" s="17">
        <v>5</v>
      </c>
      <c r="F12" s="17">
        <v>202803400</v>
      </c>
      <c r="G12" s="17">
        <v>0</v>
      </c>
      <c r="H12" s="17">
        <v>0</v>
      </c>
      <c r="I12" s="17">
        <f t="shared" si="1"/>
        <v>5</v>
      </c>
      <c r="J12" s="17">
        <f t="shared" si="2"/>
        <v>202803400</v>
      </c>
      <c r="L12" s="19"/>
      <c r="M12" s="19"/>
      <c r="N12" s="19"/>
      <c r="O12" s="19"/>
      <c r="P12" s="20"/>
      <c r="Q12" s="19"/>
    </row>
    <row r="13" spans="1:17" ht="16.5">
      <c r="A13" s="15" t="str">
        <f t="shared" si="0"/>
        <v>54</v>
      </c>
      <c r="B13" s="16" t="s">
        <v>44</v>
      </c>
      <c r="C13" s="17">
        <v>0</v>
      </c>
      <c r="D13" s="17">
        <v>0</v>
      </c>
      <c r="E13" s="17">
        <v>4</v>
      </c>
      <c r="F13" s="17">
        <v>36098328</v>
      </c>
      <c r="G13" s="17">
        <v>0</v>
      </c>
      <c r="H13" s="17">
        <v>0</v>
      </c>
      <c r="I13" s="17">
        <f t="shared" si="1"/>
        <v>4</v>
      </c>
      <c r="J13" s="17">
        <f t="shared" si="2"/>
        <v>36098328</v>
      </c>
      <c r="L13" s="19"/>
      <c r="M13" s="19"/>
      <c r="N13" s="19"/>
      <c r="O13" s="19"/>
      <c r="P13" s="20"/>
      <c r="Q13" s="19"/>
    </row>
    <row r="14" spans="1:17" s="23" customFormat="1" ht="16.5">
      <c r="A14" s="26"/>
      <c r="B14" s="18" t="s">
        <v>49</v>
      </c>
      <c r="C14" s="29">
        <f aca="true" t="shared" si="3" ref="C14:J14">SUM(C4:C13)</f>
        <v>0</v>
      </c>
      <c r="D14" s="29">
        <f t="shared" si="3"/>
        <v>0</v>
      </c>
      <c r="E14" s="29">
        <f t="shared" si="3"/>
        <v>43</v>
      </c>
      <c r="F14" s="29">
        <f t="shared" si="3"/>
        <v>2017007219</v>
      </c>
      <c r="G14" s="29">
        <f t="shared" si="3"/>
        <v>2</v>
      </c>
      <c r="H14" s="29">
        <f t="shared" si="3"/>
        <v>208719450</v>
      </c>
      <c r="I14" s="29">
        <f t="shared" si="3"/>
        <v>45</v>
      </c>
      <c r="J14" s="29">
        <f t="shared" si="3"/>
        <v>2225726669</v>
      </c>
      <c r="L14" s="31"/>
      <c r="M14" s="31"/>
      <c r="N14" s="31"/>
      <c r="O14" s="31"/>
      <c r="P14" s="32"/>
      <c r="Q14" s="31"/>
    </row>
    <row r="15" spans="12:17" ht="15">
      <c r="L15" s="19"/>
      <c r="M15" s="19"/>
      <c r="N15" s="19"/>
      <c r="O15" s="19"/>
      <c r="P15" s="20"/>
      <c r="Q15" s="19"/>
    </row>
    <row r="16" spans="12:17" ht="15">
      <c r="L16" s="19"/>
      <c r="M16" s="19"/>
      <c r="N16" s="19"/>
      <c r="O16" s="19"/>
      <c r="P16" s="20"/>
      <c r="Q16" s="19"/>
    </row>
    <row r="17" spans="12:17" ht="15">
      <c r="L17" s="19"/>
      <c r="M17" s="19"/>
      <c r="N17" s="19"/>
      <c r="O17" s="19"/>
      <c r="P17" s="20"/>
      <c r="Q17" s="19"/>
    </row>
    <row r="18" spans="12:17" ht="15">
      <c r="L18" s="19"/>
      <c r="M18" s="19"/>
      <c r="N18" s="19"/>
      <c r="O18" s="19"/>
      <c r="P18" s="20"/>
      <c r="Q18" s="19"/>
    </row>
    <row r="19" spans="12:17" ht="15">
      <c r="L19" s="19"/>
      <c r="M19" s="19"/>
      <c r="N19" s="19"/>
      <c r="O19" s="19"/>
      <c r="P19" s="20"/>
      <c r="Q19" s="19"/>
    </row>
    <row r="20" spans="12:17" ht="15">
      <c r="L20" s="19"/>
      <c r="M20" s="19"/>
      <c r="N20" s="19"/>
      <c r="O20" s="19"/>
      <c r="P20" s="20"/>
      <c r="Q20" s="19"/>
    </row>
    <row r="21" spans="12:17" ht="15">
      <c r="L21" s="19"/>
      <c r="M21" s="19"/>
      <c r="N21" s="19"/>
      <c r="O21" s="19"/>
      <c r="P21" s="20"/>
      <c r="Q21" s="19"/>
    </row>
    <row r="22" spans="12:17" ht="15">
      <c r="L22" s="19"/>
      <c r="M22" s="19"/>
      <c r="N22" s="19"/>
      <c r="O22" s="19"/>
      <c r="P22" s="20"/>
      <c r="Q22" s="19"/>
    </row>
    <row r="23" spans="12:17" ht="15">
      <c r="L23" s="19"/>
      <c r="M23" s="19"/>
      <c r="N23" s="19"/>
      <c r="O23" s="19"/>
      <c r="P23" s="20"/>
      <c r="Q23" s="19"/>
    </row>
    <row r="24" spans="12:17" ht="15">
      <c r="L24" s="19"/>
      <c r="M24" s="19"/>
      <c r="N24" s="19"/>
      <c r="O24" s="19"/>
      <c r="P24" s="20"/>
      <c r="Q24" s="19"/>
    </row>
    <row r="25" spans="12:17" ht="15">
      <c r="L25" s="19"/>
      <c r="M25" s="19"/>
      <c r="N25" s="19"/>
      <c r="O25" s="19"/>
      <c r="P25" s="20"/>
      <c r="Q25" s="19"/>
    </row>
    <row r="26" spans="12:17" ht="15">
      <c r="L26" s="19"/>
      <c r="M26" s="19"/>
      <c r="N26" s="19"/>
      <c r="O26" s="19"/>
      <c r="P26" s="20"/>
      <c r="Q26" s="19"/>
    </row>
    <row r="27" spans="12:17" ht="15">
      <c r="L27" s="19"/>
      <c r="M27" s="19"/>
      <c r="N27" s="19"/>
      <c r="O27" s="19"/>
      <c r="P27" s="20"/>
      <c r="Q27" s="19"/>
    </row>
    <row r="28" spans="12:17" ht="15">
      <c r="L28" s="19"/>
      <c r="M28" s="19"/>
      <c r="N28" s="19"/>
      <c r="O28" s="19"/>
      <c r="P28" s="19"/>
      <c r="Q28" s="19"/>
    </row>
    <row r="29" spans="12:17" ht="15">
      <c r="L29" s="19"/>
      <c r="M29" s="19"/>
      <c r="N29" s="19"/>
      <c r="O29" s="19"/>
      <c r="P29" s="19"/>
      <c r="Q29" s="19"/>
    </row>
    <row r="30" spans="12:17" ht="15">
      <c r="L30" s="19"/>
      <c r="M30" s="19"/>
      <c r="N30" s="19"/>
      <c r="O30" s="19"/>
      <c r="P30" s="19"/>
      <c r="Q30" s="19"/>
    </row>
    <row r="31" spans="12:17" ht="15">
      <c r="L31" s="19"/>
      <c r="M31" s="19"/>
      <c r="N31" s="19"/>
      <c r="O31" s="19"/>
      <c r="P31" s="19"/>
      <c r="Q31" s="19"/>
    </row>
    <row r="32" spans="12:17" ht="15">
      <c r="L32" s="19"/>
      <c r="M32" s="19"/>
      <c r="N32" s="19"/>
      <c r="O32" s="19"/>
      <c r="P32" s="19"/>
      <c r="Q32" s="19"/>
    </row>
    <row r="33" spans="12:17" ht="15">
      <c r="L33" s="19"/>
      <c r="M33" s="19"/>
      <c r="N33" s="19"/>
      <c r="O33" s="19"/>
      <c r="P33" s="19"/>
      <c r="Q33" s="19"/>
    </row>
    <row r="34" spans="12:17" ht="15">
      <c r="L34" s="19"/>
      <c r="M34" s="19"/>
      <c r="N34" s="19"/>
      <c r="O34" s="19"/>
      <c r="P34" s="19"/>
      <c r="Q34" s="19"/>
    </row>
    <row r="35" spans="12:17" ht="15">
      <c r="L35" s="19"/>
      <c r="M35" s="19"/>
      <c r="N35" s="19"/>
      <c r="O35" s="19"/>
      <c r="P35" s="19"/>
      <c r="Q35" s="19"/>
    </row>
    <row r="36" spans="12:17" ht="15">
      <c r="L36" s="19"/>
      <c r="M36" s="19"/>
      <c r="N36" s="19"/>
      <c r="O36" s="19"/>
      <c r="P36" s="19"/>
      <c r="Q36" s="19"/>
    </row>
    <row r="37" spans="12:17" ht="15">
      <c r="L37" s="19"/>
      <c r="M37" s="19"/>
      <c r="N37" s="19"/>
      <c r="O37" s="19"/>
      <c r="P37" s="19"/>
      <c r="Q37" s="19"/>
    </row>
    <row r="38" spans="12:17" ht="15">
      <c r="L38" s="19"/>
      <c r="M38" s="19"/>
      <c r="N38" s="19"/>
      <c r="O38" s="19"/>
      <c r="P38" s="19"/>
      <c r="Q38" s="19"/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15"/>
  <sheetViews>
    <sheetView workbookViewId="0" topLeftCell="B1">
      <selection activeCell="E20" sqref="E20"/>
    </sheetView>
  </sheetViews>
  <sheetFormatPr defaultColWidth="9.00390625" defaultRowHeight="16.5"/>
  <cols>
    <col min="1" max="1" width="5.625" style="14" hidden="1" customWidth="1"/>
    <col min="2" max="2" width="34.375" style="14" customWidth="1"/>
    <col min="3" max="3" width="6.75390625" style="14" bestFit="1" customWidth="1"/>
    <col min="4" max="4" width="15.25390625" style="14" customWidth="1"/>
    <col min="5" max="5" width="6.75390625" style="14" bestFit="1" customWidth="1"/>
    <col min="6" max="6" width="15.625" style="14" bestFit="1" customWidth="1"/>
    <col min="7" max="7" width="6.75390625" style="14" bestFit="1" customWidth="1"/>
    <col min="8" max="8" width="15.25390625" style="14" customWidth="1"/>
    <col min="9" max="9" width="6.75390625" style="14" bestFit="1" customWidth="1"/>
    <col min="10" max="10" width="15.625" style="14" bestFit="1" customWidth="1"/>
    <col min="11" max="16384" width="9.00390625" style="14" customWidth="1"/>
  </cols>
  <sheetData>
    <row r="1" spans="1:10" s="22" customFormat="1" ht="19.5">
      <c r="A1" s="21" t="s">
        <v>21</v>
      </c>
      <c r="B1" s="52" t="s">
        <v>52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19</v>
      </c>
      <c r="C2" s="47" t="s">
        <v>2</v>
      </c>
      <c r="D2" s="48"/>
      <c r="E2" s="47" t="s">
        <v>3</v>
      </c>
      <c r="F2" s="48"/>
      <c r="G2" s="47" t="s">
        <v>4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</row>
    <row r="4" spans="1:10" ht="16.5">
      <c r="A4" s="15" t="str">
        <f aca="true" t="shared" si="0" ref="A4:A14">MID(B4,1,2)</f>
        <v>01</v>
      </c>
      <c r="B4" s="16" t="s">
        <v>28</v>
      </c>
      <c r="C4" s="17">
        <v>0</v>
      </c>
      <c r="D4" s="17">
        <v>0</v>
      </c>
      <c r="E4" s="17">
        <v>4</v>
      </c>
      <c r="F4" s="17">
        <v>2561356748</v>
      </c>
      <c r="G4" s="17">
        <v>0</v>
      </c>
      <c r="H4" s="17">
        <v>0</v>
      </c>
      <c r="I4" s="17">
        <f>SUM(C4,E4,G4)</f>
        <v>4</v>
      </c>
      <c r="J4" s="17">
        <f>SUM(D4,F4,H4)</f>
        <v>2561356748</v>
      </c>
    </row>
    <row r="5" spans="1:10" ht="16.5">
      <c r="A5" s="15" t="str">
        <f t="shared" si="0"/>
        <v>02</v>
      </c>
      <c r="B5" s="16" t="s">
        <v>29</v>
      </c>
      <c r="C5" s="17">
        <v>0</v>
      </c>
      <c r="D5" s="17">
        <v>0</v>
      </c>
      <c r="E5" s="17">
        <v>7</v>
      </c>
      <c r="F5" s="17">
        <v>531766570</v>
      </c>
      <c r="G5" s="17">
        <v>0</v>
      </c>
      <c r="H5" s="17">
        <v>0</v>
      </c>
      <c r="I5" s="17">
        <f aca="true" t="shared" si="1" ref="I5:I14">SUM(C5,E5,G5)</f>
        <v>7</v>
      </c>
      <c r="J5" s="17">
        <f aca="true" t="shared" si="2" ref="J5:J14">SUM(D5,F5,H5)</f>
        <v>531766570</v>
      </c>
    </row>
    <row r="6" spans="1:10" ht="16.5">
      <c r="A6" s="15" t="str">
        <f t="shared" si="0"/>
        <v>04</v>
      </c>
      <c r="B6" s="16" t="s">
        <v>31</v>
      </c>
      <c r="C6" s="17">
        <v>0</v>
      </c>
      <c r="D6" s="17">
        <v>0</v>
      </c>
      <c r="E6" s="17">
        <v>3</v>
      </c>
      <c r="F6" s="17">
        <v>71841570</v>
      </c>
      <c r="G6" s="17">
        <v>0</v>
      </c>
      <c r="H6" s="17">
        <v>0</v>
      </c>
      <c r="I6" s="17">
        <f t="shared" si="1"/>
        <v>3</v>
      </c>
      <c r="J6" s="17">
        <f t="shared" si="2"/>
        <v>71841570</v>
      </c>
    </row>
    <row r="7" spans="1:10" ht="16.5">
      <c r="A7" s="15" t="str">
        <f t="shared" si="0"/>
        <v>07</v>
      </c>
      <c r="B7" s="16" t="s">
        <v>33</v>
      </c>
      <c r="C7" s="17">
        <v>0</v>
      </c>
      <c r="D7" s="17">
        <v>0</v>
      </c>
      <c r="E7" s="17">
        <v>1</v>
      </c>
      <c r="F7" s="17">
        <v>39998500</v>
      </c>
      <c r="G7" s="17">
        <v>0</v>
      </c>
      <c r="H7" s="17">
        <v>0</v>
      </c>
      <c r="I7" s="17">
        <f t="shared" si="1"/>
        <v>1</v>
      </c>
      <c r="J7" s="17">
        <f t="shared" si="2"/>
        <v>39998500</v>
      </c>
    </row>
    <row r="8" spans="1:10" ht="16.5">
      <c r="A8" s="15" t="str">
        <f t="shared" si="0"/>
        <v>46</v>
      </c>
      <c r="B8" s="16" t="s">
        <v>38</v>
      </c>
      <c r="C8" s="17">
        <v>0</v>
      </c>
      <c r="D8" s="17">
        <v>0</v>
      </c>
      <c r="E8" s="17">
        <v>1</v>
      </c>
      <c r="F8" s="17">
        <v>8133966</v>
      </c>
      <c r="G8" s="17">
        <v>0</v>
      </c>
      <c r="H8" s="17">
        <v>0</v>
      </c>
      <c r="I8" s="17">
        <f t="shared" si="1"/>
        <v>1</v>
      </c>
      <c r="J8" s="17">
        <f t="shared" si="2"/>
        <v>8133966</v>
      </c>
    </row>
    <row r="9" spans="1:10" ht="16.5">
      <c r="A9" s="15" t="str">
        <f t="shared" si="0"/>
        <v>50</v>
      </c>
      <c r="B9" s="16" t="s">
        <v>40</v>
      </c>
      <c r="C9" s="17">
        <v>0</v>
      </c>
      <c r="D9" s="17">
        <v>0</v>
      </c>
      <c r="E9" s="17">
        <v>10</v>
      </c>
      <c r="F9" s="17">
        <v>243446668</v>
      </c>
      <c r="G9" s="17">
        <v>0</v>
      </c>
      <c r="H9" s="17">
        <v>0</v>
      </c>
      <c r="I9" s="17">
        <f>SUM(E9)</f>
        <v>10</v>
      </c>
      <c r="J9" s="17">
        <v>243446668</v>
      </c>
    </row>
    <row r="10" spans="1:10" ht="16.5">
      <c r="A10" s="15" t="str">
        <f t="shared" si="0"/>
        <v>51</v>
      </c>
      <c r="B10" s="16" t="s">
        <v>41</v>
      </c>
      <c r="C10" s="17">
        <v>0</v>
      </c>
      <c r="D10" s="17">
        <v>0</v>
      </c>
      <c r="E10" s="17">
        <v>20</v>
      </c>
      <c r="F10" s="17">
        <v>157345314</v>
      </c>
      <c r="G10" s="17">
        <v>0</v>
      </c>
      <c r="H10" s="17">
        <v>0</v>
      </c>
      <c r="I10" s="17">
        <f t="shared" si="1"/>
        <v>20</v>
      </c>
      <c r="J10" s="17">
        <f t="shared" si="2"/>
        <v>157345314</v>
      </c>
    </row>
    <row r="11" spans="1:10" ht="16.5">
      <c r="A11" s="15" t="str">
        <f t="shared" si="0"/>
        <v>52</v>
      </c>
      <c r="B11" s="16" t="s">
        <v>42</v>
      </c>
      <c r="C11" s="17">
        <v>0</v>
      </c>
      <c r="D11" s="17">
        <v>0</v>
      </c>
      <c r="E11" s="17">
        <v>3</v>
      </c>
      <c r="F11" s="17">
        <v>73710320</v>
      </c>
      <c r="G11" s="17">
        <v>0</v>
      </c>
      <c r="H11" s="17">
        <v>0</v>
      </c>
      <c r="I11" s="17">
        <f t="shared" si="1"/>
        <v>3</v>
      </c>
      <c r="J11" s="17">
        <f t="shared" si="2"/>
        <v>73710320</v>
      </c>
    </row>
    <row r="12" spans="1:10" ht="16.5">
      <c r="A12" s="15" t="str">
        <f t="shared" si="0"/>
        <v>53</v>
      </c>
      <c r="B12" s="16" t="s">
        <v>43</v>
      </c>
      <c r="C12" s="17">
        <v>0</v>
      </c>
      <c r="D12" s="17">
        <v>0</v>
      </c>
      <c r="E12" s="17">
        <v>1</v>
      </c>
      <c r="F12" s="17">
        <v>39970000</v>
      </c>
      <c r="G12" s="17">
        <v>0</v>
      </c>
      <c r="H12" s="17">
        <v>0</v>
      </c>
      <c r="I12" s="17">
        <f>SUM(C12,E12,G12)</f>
        <v>1</v>
      </c>
      <c r="J12" s="17">
        <f>SUM(D12,F12,H12)</f>
        <v>39970000</v>
      </c>
    </row>
    <row r="13" spans="1:10" ht="16.5">
      <c r="A13" s="15" t="str">
        <f t="shared" si="0"/>
        <v>54</v>
      </c>
      <c r="B13" s="16" t="s">
        <v>44</v>
      </c>
      <c r="C13" s="17">
        <v>0</v>
      </c>
      <c r="D13" s="17">
        <v>0</v>
      </c>
      <c r="E13" s="17">
        <v>4</v>
      </c>
      <c r="F13" s="17">
        <v>1118768</v>
      </c>
      <c r="G13" s="17">
        <v>0</v>
      </c>
      <c r="H13" s="17">
        <v>0</v>
      </c>
      <c r="I13" s="17">
        <f>SUM(C13,E13,G13)</f>
        <v>4</v>
      </c>
      <c r="J13" s="17">
        <f>SUM(D13,F13,H13)</f>
        <v>1118768</v>
      </c>
    </row>
    <row r="14" spans="1:10" ht="16.5">
      <c r="A14" s="15" t="str">
        <f t="shared" si="0"/>
        <v>55</v>
      </c>
      <c r="B14" s="16" t="s">
        <v>45</v>
      </c>
      <c r="C14" s="17">
        <v>0</v>
      </c>
      <c r="D14" s="17">
        <v>0</v>
      </c>
      <c r="E14" s="17">
        <v>1</v>
      </c>
      <c r="F14" s="17">
        <v>33750000</v>
      </c>
      <c r="G14" s="17">
        <v>0</v>
      </c>
      <c r="H14" s="17">
        <v>0</v>
      </c>
      <c r="I14" s="17">
        <f t="shared" si="1"/>
        <v>1</v>
      </c>
      <c r="J14" s="17">
        <f t="shared" si="2"/>
        <v>33750000</v>
      </c>
    </row>
    <row r="15" spans="1:10" s="23" customFormat="1" ht="16.5">
      <c r="A15" s="26"/>
      <c r="B15" s="18" t="s">
        <v>49</v>
      </c>
      <c r="C15" s="29">
        <f aca="true" t="shared" si="3" ref="C15:J15">SUM(C4:C14)</f>
        <v>0</v>
      </c>
      <c r="D15" s="29">
        <f t="shared" si="3"/>
        <v>0</v>
      </c>
      <c r="E15" s="29">
        <f t="shared" si="3"/>
        <v>55</v>
      </c>
      <c r="F15" s="29">
        <f t="shared" si="3"/>
        <v>3762438424</v>
      </c>
      <c r="G15" s="29">
        <f t="shared" si="3"/>
        <v>0</v>
      </c>
      <c r="H15" s="29">
        <f t="shared" si="3"/>
        <v>0</v>
      </c>
      <c r="I15" s="29">
        <f t="shared" si="3"/>
        <v>55</v>
      </c>
      <c r="J15" s="29">
        <f t="shared" si="3"/>
        <v>3762438424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J16"/>
  <sheetViews>
    <sheetView workbookViewId="0" topLeftCell="B1">
      <selection activeCell="E15" sqref="E15"/>
    </sheetView>
  </sheetViews>
  <sheetFormatPr defaultColWidth="9.00390625" defaultRowHeight="16.5"/>
  <cols>
    <col min="1" max="1" width="5.75390625" style="14" hidden="1" customWidth="1"/>
    <col min="2" max="2" width="33.25390625" style="14" customWidth="1"/>
    <col min="3" max="3" width="6.75390625" style="14" bestFit="1" customWidth="1"/>
    <col min="4" max="4" width="15.375" style="14" customWidth="1"/>
    <col min="5" max="5" width="6.75390625" style="14" bestFit="1" customWidth="1"/>
    <col min="6" max="6" width="15.375" style="14" customWidth="1"/>
    <col min="7" max="7" width="6.75390625" style="14" bestFit="1" customWidth="1"/>
    <col min="8" max="8" width="15.375" style="14" customWidth="1"/>
    <col min="9" max="9" width="6.75390625" style="14" bestFit="1" customWidth="1"/>
    <col min="10" max="10" width="15.375" style="14" customWidth="1"/>
    <col min="11" max="16384" width="9.00390625" style="14" customWidth="1"/>
  </cols>
  <sheetData>
    <row r="1" spans="1:10" s="22" customFormat="1" ht="19.5">
      <c r="A1" s="21" t="s">
        <v>18</v>
      </c>
      <c r="B1" s="49" t="s">
        <v>53</v>
      </c>
      <c r="C1" s="50"/>
      <c r="D1" s="50"/>
      <c r="E1" s="50"/>
      <c r="F1" s="50"/>
      <c r="G1" s="50"/>
      <c r="H1" s="50"/>
      <c r="I1" s="50"/>
      <c r="J1" s="51"/>
    </row>
    <row r="2" spans="1:10" s="23" customFormat="1" ht="16.5">
      <c r="A2" s="26"/>
      <c r="B2" s="27" t="s">
        <v>19</v>
      </c>
      <c r="C2" s="47" t="s">
        <v>2</v>
      </c>
      <c r="D2" s="48"/>
      <c r="E2" s="47" t="s">
        <v>3</v>
      </c>
      <c r="F2" s="48"/>
      <c r="G2" s="47" t="s">
        <v>4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</row>
    <row r="4" spans="1:10" ht="16.5">
      <c r="A4" s="15" t="str">
        <f>MID(B4,1,2)</f>
        <v>02</v>
      </c>
      <c r="B4" s="16" t="s">
        <v>29</v>
      </c>
      <c r="C4" s="17">
        <v>0</v>
      </c>
      <c r="D4" s="17">
        <v>0</v>
      </c>
      <c r="E4" s="17">
        <v>1</v>
      </c>
      <c r="F4" s="17">
        <v>250414320</v>
      </c>
      <c r="G4" s="17">
        <v>0</v>
      </c>
      <c r="H4" s="17">
        <v>0</v>
      </c>
      <c r="I4" s="17">
        <f aca="true" t="shared" si="0" ref="I4:J6">SUM(C4,E4,G4)</f>
        <v>1</v>
      </c>
      <c r="J4" s="17">
        <f t="shared" si="0"/>
        <v>250414320</v>
      </c>
    </row>
    <row r="5" spans="1:10" ht="16.5">
      <c r="A5" s="15" t="str">
        <f>MID(B5,1,2)</f>
        <v>51</v>
      </c>
      <c r="B5" s="16" t="s">
        <v>41</v>
      </c>
      <c r="C5" s="17">
        <v>0</v>
      </c>
      <c r="D5" s="17">
        <v>0</v>
      </c>
      <c r="E5" s="17">
        <v>2</v>
      </c>
      <c r="F5" s="17">
        <v>3740340</v>
      </c>
      <c r="G5" s="17">
        <v>0</v>
      </c>
      <c r="H5" s="17">
        <v>0</v>
      </c>
      <c r="I5" s="17">
        <f t="shared" si="0"/>
        <v>2</v>
      </c>
      <c r="J5" s="17">
        <f t="shared" si="0"/>
        <v>3740340</v>
      </c>
    </row>
    <row r="6" spans="1:10" ht="16.5">
      <c r="A6" s="15" t="str">
        <f>MID(B6,1,2)</f>
        <v>54</v>
      </c>
      <c r="B6" s="16" t="s">
        <v>44</v>
      </c>
      <c r="C6" s="17">
        <v>0</v>
      </c>
      <c r="D6" s="17">
        <v>0</v>
      </c>
      <c r="E6" s="17">
        <v>1</v>
      </c>
      <c r="F6" s="17">
        <v>567471</v>
      </c>
      <c r="G6" s="17">
        <v>0</v>
      </c>
      <c r="H6" s="17">
        <v>0</v>
      </c>
      <c r="I6" s="17">
        <f t="shared" si="0"/>
        <v>1</v>
      </c>
      <c r="J6" s="17">
        <f t="shared" si="0"/>
        <v>567471</v>
      </c>
    </row>
    <row r="7" spans="1:10" s="23" customFormat="1" ht="16.5">
      <c r="A7" s="26"/>
      <c r="B7" s="18" t="s">
        <v>49</v>
      </c>
      <c r="C7" s="29">
        <f>SUM(C4:C6)</f>
        <v>0</v>
      </c>
      <c r="D7" s="29">
        <f aca="true" t="shared" si="1" ref="D7:I7">SUM(D4:D6)</f>
        <v>0</v>
      </c>
      <c r="E7" s="29">
        <f t="shared" si="1"/>
        <v>4</v>
      </c>
      <c r="F7" s="29">
        <f t="shared" si="1"/>
        <v>254722131</v>
      </c>
      <c r="G7" s="29">
        <f t="shared" si="1"/>
        <v>0</v>
      </c>
      <c r="H7" s="29">
        <f t="shared" si="1"/>
        <v>0</v>
      </c>
      <c r="I7" s="29">
        <f t="shared" si="1"/>
        <v>4</v>
      </c>
      <c r="J7" s="29">
        <f>SUM(J4:J6)</f>
        <v>254722131</v>
      </c>
    </row>
    <row r="16" ht="15">
      <c r="B16" s="33"/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J5"/>
  <sheetViews>
    <sheetView workbookViewId="0" topLeftCell="B1">
      <selection activeCell="E16" sqref="E16"/>
    </sheetView>
  </sheetViews>
  <sheetFormatPr defaultColWidth="9.00390625" defaultRowHeight="16.5"/>
  <cols>
    <col min="1" max="1" width="5.50390625" style="14" hidden="1" customWidth="1"/>
    <col min="2" max="2" width="20.875" style="14" customWidth="1"/>
    <col min="3" max="3" width="6.75390625" style="14" bestFit="1" customWidth="1"/>
    <col min="4" max="4" width="19.50390625" style="14" customWidth="1"/>
    <col min="5" max="5" width="7.875" style="14" customWidth="1"/>
    <col min="6" max="6" width="19.50390625" style="14" customWidth="1"/>
    <col min="7" max="7" width="6.75390625" style="14" bestFit="1" customWidth="1"/>
    <col min="8" max="8" width="19.50390625" style="14" customWidth="1"/>
    <col min="9" max="9" width="9.125" style="14" customWidth="1"/>
    <col min="10" max="10" width="19.50390625" style="14" customWidth="1"/>
    <col min="11" max="16384" width="9.00390625" style="14" customWidth="1"/>
  </cols>
  <sheetData>
    <row r="1" spans="1:10" s="22" customFormat="1" ht="19.5">
      <c r="A1" s="21" t="s">
        <v>22</v>
      </c>
      <c r="B1" s="52" t="s">
        <v>54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19</v>
      </c>
      <c r="C2" s="47" t="s">
        <v>2</v>
      </c>
      <c r="D2" s="48"/>
      <c r="E2" s="47" t="s">
        <v>3</v>
      </c>
      <c r="F2" s="48"/>
      <c r="G2" s="47" t="s">
        <v>4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0</v>
      </c>
      <c r="D3" s="8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0</v>
      </c>
      <c r="J3" s="8" t="s">
        <v>1</v>
      </c>
    </row>
    <row r="4" spans="1:10" ht="16.5">
      <c r="A4" s="15" t="str">
        <f>MID(B4,1,2)</f>
        <v>02</v>
      </c>
      <c r="B4" s="16" t="s">
        <v>29</v>
      </c>
      <c r="C4" s="17">
        <v>0</v>
      </c>
      <c r="D4" s="17">
        <v>0</v>
      </c>
      <c r="E4" s="17">
        <v>2</v>
      </c>
      <c r="F4" s="17">
        <v>92475250</v>
      </c>
      <c r="G4" s="17">
        <v>0</v>
      </c>
      <c r="H4" s="17">
        <v>0</v>
      </c>
      <c r="I4" s="17">
        <f>SUM(C4,E4,G4)</f>
        <v>2</v>
      </c>
      <c r="J4" s="17">
        <f>SUM(D4,F4,H4)</f>
        <v>92475250</v>
      </c>
    </row>
    <row r="5" spans="1:10" s="23" customFormat="1" ht="16.5">
      <c r="A5" s="26"/>
      <c r="B5" s="18" t="s">
        <v>49</v>
      </c>
      <c r="C5" s="29">
        <f aca="true" t="shared" si="0" ref="C5:J5">SUM(C4:C4)</f>
        <v>0</v>
      </c>
      <c r="D5" s="29">
        <f t="shared" si="0"/>
        <v>0</v>
      </c>
      <c r="E5" s="29">
        <f t="shared" si="0"/>
        <v>2</v>
      </c>
      <c r="F5" s="29">
        <f t="shared" si="0"/>
        <v>92475250</v>
      </c>
      <c r="G5" s="29">
        <f t="shared" si="0"/>
        <v>0</v>
      </c>
      <c r="H5" s="29">
        <f t="shared" si="0"/>
        <v>0</v>
      </c>
      <c r="I5" s="29">
        <f t="shared" si="0"/>
        <v>2</v>
      </c>
      <c r="J5" s="29">
        <f t="shared" si="0"/>
        <v>92475250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J14"/>
  <sheetViews>
    <sheetView workbookViewId="0" topLeftCell="B1">
      <selection activeCell="E25" sqref="E25"/>
    </sheetView>
  </sheetViews>
  <sheetFormatPr defaultColWidth="9.00390625" defaultRowHeight="16.5"/>
  <cols>
    <col min="1" max="1" width="5.50390625" style="14" hidden="1" customWidth="1"/>
    <col min="2" max="2" width="33.625" style="14" customWidth="1"/>
    <col min="3" max="3" width="6.75390625" style="14" bestFit="1" customWidth="1"/>
    <col min="4" max="4" width="16.75390625" style="14" customWidth="1"/>
    <col min="5" max="5" width="6.75390625" style="14" bestFit="1" customWidth="1"/>
    <col min="6" max="6" width="16.75390625" style="14" customWidth="1"/>
    <col min="7" max="7" width="6.75390625" style="14" bestFit="1" customWidth="1"/>
    <col min="8" max="8" width="16.75390625" style="14" customWidth="1"/>
    <col min="9" max="9" width="6.875" style="14" bestFit="1" customWidth="1"/>
    <col min="10" max="10" width="16.75390625" style="14" customWidth="1"/>
    <col min="11" max="16384" width="9.00390625" style="14" customWidth="1"/>
  </cols>
  <sheetData>
    <row r="1" spans="1:10" s="22" customFormat="1" ht="19.5">
      <c r="A1" s="21"/>
      <c r="B1" s="53" t="s">
        <v>55</v>
      </c>
      <c r="C1" s="52"/>
      <c r="D1" s="52"/>
      <c r="E1" s="52"/>
      <c r="F1" s="52"/>
      <c r="G1" s="52"/>
      <c r="H1" s="52"/>
      <c r="I1" s="52"/>
      <c r="J1" s="52"/>
    </row>
    <row r="2" spans="1:10" s="23" customFormat="1" ht="16.5">
      <c r="A2" s="26"/>
      <c r="B2" s="27" t="s">
        <v>19</v>
      </c>
      <c r="C2" s="47" t="s">
        <v>13</v>
      </c>
      <c r="D2" s="48"/>
      <c r="E2" s="47" t="s">
        <v>14</v>
      </c>
      <c r="F2" s="48"/>
      <c r="G2" s="47" t="s">
        <v>15</v>
      </c>
      <c r="H2" s="48"/>
      <c r="I2" s="47" t="s">
        <v>12</v>
      </c>
      <c r="J2" s="48"/>
    </row>
    <row r="3" spans="1:10" s="23" customFormat="1" ht="16.5">
      <c r="A3" s="28" t="s">
        <v>27</v>
      </c>
      <c r="B3" s="27" t="s">
        <v>5</v>
      </c>
      <c r="C3" s="8" t="s">
        <v>16</v>
      </c>
      <c r="D3" s="8" t="s">
        <v>17</v>
      </c>
      <c r="E3" s="8" t="s">
        <v>16</v>
      </c>
      <c r="F3" s="8" t="s">
        <v>17</v>
      </c>
      <c r="G3" s="8" t="s">
        <v>16</v>
      </c>
      <c r="H3" s="8" t="s">
        <v>17</v>
      </c>
      <c r="I3" s="8" t="s">
        <v>16</v>
      </c>
      <c r="J3" s="8" t="s">
        <v>17</v>
      </c>
    </row>
    <row r="4" spans="1:10" ht="16.5">
      <c r="A4" s="15" t="str">
        <f aca="true" t="shared" si="0" ref="A4:A13">MID(B4,1,2)</f>
        <v>01</v>
      </c>
      <c r="B4" s="16" t="s">
        <v>28</v>
      </c>
      <c r="C4" s="17">
        <v>0</v>
      </c>
      <c r="D4" s="17">
        <v>0</v>
      </c>
      <c r="E4" s="17">
        <v>2</v>
      </c>
      <c r="F4" s="17">
        <v>159730693</v>
      </c>
      <c r="G4" s="17">
        <v>0</v>
      </c>
      <c r="H4" s="17">
        <v>0</v>
      </c>
      <c r="I4" s="17">
        <f aca="true" t="shared" si="1" ref="I4:I13">SUM(C4,E4,G4)</f>
        <v>2</v>
      </c>
      <c r="J4" s="17">
        <f aca="true" t="shared" si="2" ref="J4:J13">SUM(D4,F4,H4)</f>
        <v>159730693</v>
      </c>
    </row>
    <row r="5" spans="1:10" ht="16.5">
      <c r="A5" s="15" t="str">
        <f t="shared" si="0"/>
        <v>02</v>
      </c>
      <c r="B5" s="16" t="s">
        <v>29</v>
      </c>
      <c r="C5" s="17">
        <v>0</v>
      </c>
      <c r="D5" s="17">
        <v>0</v>
      </c>
      <c r="E5" s="17">
        <v>5</v>
      </c>
      <c r="F5" s="17">
        <v>256116095</v>
      </c>
      <c r="G5" s="17">
        <v>0</v>
      </c>
      <c r="H5" s="17">
        <v>0</v>
      </c>
      <c r="I5" s="17">
        <f t="shared" si="1"/>
        <v>5</v>
      </c>
      <c r="J5" s="17">
        <f t="shared" si="2"/>
        <v>256116095</v>
      </c>
    </row>
    <row r="6" spans="1:10" ht="16.5">
      <c r="A6" s="15" t="str">
        <f t="shared" si="0"/>
        <v>04</v>
      </c>
      <c r="B6" s="16" t="s">
        <v>31</v>
      </c>
      <c r="C6" s="17">
        <v>0</v>
      </c>
      <c r="D6" s="17">
        <v>0</v>
      </c>
      <c r="E6" s="17">
        <v>1</v>
      </c>
      <c r="F6" s="17">
        <v>814916182</v>
      </c>
      <c r="G6" s="17">
        <v>0</v>
      </c>
      <c r="H6" s="17">
        <v>0</v>
      </c>
      <c r="I6" s="17">
        <f t="shared" si="1"/>
        <v>1</v>
      </c>
      <c r="J6" s="17">
        <f t="shared" si="2"/>
        <v>814916182</v>
      </c>
    </row>
    <row r="7" spans="1:10" ht="16.5">
      <c r="A7" s="15" t="str">
        <f t="shared" si="0"/>
        <v>11</v>
      </c>
      <c r="B7" s="16" t="s">
        <v>36</v>
      </c>
      <c r="C7" s="17">
        <v>0</v>
      </c>
      <c r="D7" s="17">
        <v>0</v>
      </c>
      <c r="E7" s="17">
        <v>1</v>
      </c>
      <c r="F7" s="17">
        <v>20964605</v>
      </c>
      <c r="G7" s="17">
        <v>0</v>
      </c>
      <c r="H7" s="17">
        <v>0</v>
      </c>
      <c r="I7" s="17">
        <f t="shared" si="1"/>
        <v>1</v>
      </c>
      <c r="J7" s="17">
        <f t="shared" si="2"/>
        <v>20964605</v>
      </c>
    </row>
    <row r="8" spans="1:10" ht="16.5">
      <c r="A8" s="15" t="str">
        <f t="shared" si="0"/>
        <v>46</v>
      </c>
      <c r="B8" s="16" t="s">
        <v>38</v>
      </c>
      <c r="C8" s="17">
        <v>0</v>
      </c>
      <c r="D8" s="17">
        <v>0</v>
      </c>
      <c r="E8" s="17">
        <v>1</v>
      </c>
      <c r="F8" s="17">
        <v>197308500</v>
      </c>
      <c r="G8" s="17">
        <v>0</v>
      </c>
      <c r="H8" s="17">
        <v>0</v>
      </c>
      <c r="I8" s="17">
        <f t="shared" si="1"/>
        <v>1</v>
      </c>
      <c r="J8" s="17">
        <f t="shared" si="2"/>
        <v>197308500</v>
      </c>
    </row>
    <row r="9" spans="1:10" ht="16.5">
      <c r="A9" s="15" t="str">
        <f t="shared" si="0"/>
        <v>50</v>
      </c>
      <c r="B9" s="16" t="s">
        <v>40</v>
      </c>
      <c r="C9" s="17">
        <v>0</v>
      </c>
      <c r="D9" s="17">
        <v>0</v>
      </c>
      <c r="E9" s="17">
        <v>1</v>
      </c>
      <c r="F9" s="17">
        <v>1752000</v>
      </c>
      <c r="G9" s="17">
        <v>0</v>
      </c>
      <c r="H9" s="17">
        <v>0</v>
      </c>
      <c r="I9" s="17">
        <f t="shared" si="1"/>
        <v>1</v>
      </c>
      <c r="J9" s="17">
        <f t="shared" si="2"/>
        <v>1752000</v>
      </c>
    </row>
    <row r="10" spans="1:10" ht="16.5">
      <c r="A10" s="15" t="str">
        <f t="shared" si="0"/>
        <v>51</v>
      </c>
      <c r="B10" s="16" t="s">
        <v>41</v>
      </c>
      <c r="C10" s="17">
        <v>0</v>
      </c>
      <c r="D10" s="17">
        <v>0</v>
      </c>
      <c r="E10" s="17">
        <v>14</v>
      </c>
      <c r="F10" s="17">
        <v>198093323</v>
      </c>
      <c r="G10" s="17">
        <v>0</v>
      </c>
      <c r="H10" s="17">
        <v>0</v>
      </c>
      <c r="I10" s="17">
        <f t="shared" si="1"/>
        <v>14</v>
      </c>
      <c r="J10" s="17">
        <f t="shared" si="2"/>
        <v>198093323</v>
      </c>
    </row>
    <row r="11" spans="1:10" ht="16.5">
      <c r="A11" s="15" t="str">
        <f t="shared" si="0"/>
        <v>52</v>
      </c>
      <c r="B11" s="16" t="s">
        <v>42</v>
      </c>
      <c r="C11" s="17">
        <v>0</v>
      </c>
      <c r="D11" s="17">
        <v>0</v>
      </c>
      <c r="E11" s="17">
        <v>3</v>
      </c>
      <c r="F11" s="17">
        <v>46681480</v>
      </c>
      <c r="G11" s="17">
        <v>0</v>
      </c>
      <c r="H11" s="17">
        <v>0</v>
      </c>
      <c r="I11" s="17">
        <f t="shared" si="1"/>
        <v>3</v>
      </c>
      <c r="J11" s="17">
        <f t="shared" si="2"/>
        <v>46681480</v>
      </c>
    </row>
    <row r="12" spans="1:10" ht="16.5">
      <c r="A12" s="15" t="str">
        <f t="shared" si="0"/>
        <v>54</v>
      </c>
      <c r="B12" s="16" t="s">
        <v>44</v>
      </c>
      <c r="C12" s="17">
        <v>0</v>
      </c>
      <c r="D12" s="17">
        <v>0</v>
      </c>
      <c r="E12" s="17">
        <v>2</v>
      </c>
      <c r="F12" s="17">
        <v>9010</v>
      </c>
      <c r="G12" s="17">
        <v>0</v>
      </c>
      <c r="H12" s="17">
        <v>0</v>
      </c>
      <c r="I12" s="17">
        <f t="shared" si="1"/>
        <v>2</v>
      </c>
      <c r="J12" s="17">
        <f t="shared" si="2"/>
        <v>9010</v>
      </c>
    </row>
    <row r="13" spans="1:10" ht="16.5">
      <c r="A13" s="15" t="str">
        <f t="shared" si="0"/>
        <v>55</v>
      </c>
      <c r="B13" s="16" t="s">
        <v>45</v>
      </c>
      <c r="C13" s="17">
        <v>0</v>
      </c>
      <c r="D13" s="17">
        <v>0</v>
      </c>
      <c r="E13" s="17">
        <v>2</v>
      </c>
      <c r="F13" s="17">
        <v>129887514</v>
      </c>
      <c r="G13" s="17">
        <v>0</v>
      </c>
      <c r="H13" s="17">
        <v>0</v>
      </c>
      <c r="I13" s="17">
        <f t="shared" si="1"/>
        <v>2</v>
      </c>
      <c r="J13" s="17">
        <f t="shared" si="2"/>
        <v>129887514</v>
      </c>
    </row>
    <row r="14" spans="1:10" s="23" customFormat="1" ht="16.5">
      <c r="A14" s="26"/>
      <c r="B14" s="27" t="s">
        <v>49</v>
      </c>
      <c r="C14" s="29">
        <f aca="true" t="shared" si="3" ref="C14:J14">SUM(C4:C13)</f>
        <v>0</v>
      </c>
      <c r="D14" s="29">
        <f t="shared" si="3"/>
        <v>0</v>
      </c>
      <c r="E14" s="29">
        <f t="shared" si="3"/>
        <v>32</v>
      </c>
      <c r="F14" s="29">
        <f t="shared" si="3"/>
        <v>1825459402</v>
      </c>
      <c r="G14" s="29">
        <f t="shared" si="3"/>
        <v>0</v>
      </c>
      <c r="H14" s="29">
        <f t="shared" si="3"/>
        <v>0</v>
      </c>
      <c r="I14" s="29">
        <f t="shared" si="3"/>
        <v>32</v>
      </c>
      <c r="J14" s="29">
        <f t="shared" si="3"/>
        <v>1825459402</v>
      </c>
    </row>
  </sheetData>
  <mergeCells count="5">
    <mergeCell ref="B1:J1"/>
    <mergeCell ref="I2:J2"/>
    <mergeCell ref="C2:D2"/>
    <mergeCell ref="E2:F2"/>
    <mergeCell ref="G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B1">
      <selection activeCell="F19" sqref="F19"/>
    </sheetView>
  </sheetViews>
  <sheetFormatPr defaultColWidth="9.00390625" defaultRowHeight="16.5"/>
  <cols>
    <col min="1" max="1" width="4.75390625" style="4" hidden="1" customWidth="1"/>
    <col min="2" max="2" width="28.125" style="4" customWidth="1"/>
    <col min="3" max="3" width="6.875" style="4" customWidth="1"/>
    <col min="4" max="4" width="17.25390625" style="4" customWidth="1"/>
    <col min="5" max="5" width="7.375" style="4" customWidth="1"/>
    <col min="6" max="6" width="17.25390625" style="4" customWidth="1"/>
    <col min="7" max="7" width="7.50390625" style="4" customWidth="1"/>
    <col min="8" max="8" width="17.25390625" style="4" customWidth="1"/>
    <col min="9" max="9" width="6.00390625" style="4" customWidth="1"/>
    <col min="10" max="10" width="17.25390625" style="4" customWidth="1"/>
    <col min="11" max="16384" width="9.00390625" style="4" customWidth="1"/>
  </cols>
  <sheetData>
    <row r="1" spans="1:10" s="10" customFormat="1" ht="43.5" customHeight="1">
      <c r="A1" s="35" t="s">
        <v>63</v>
      </c>
      <c r="B1" s="56" t="s">
        <v>64</v>
      </c>
      <c r="C1" s="56"/>
      <c r="D1" s="56"/>
      <c r="E1" s="56"/>
      <c r="F1" s="56"/>
      <c r="G1" s="56"/>
      <c r="H1" s="56"/>
      <c r="I1" s="56"/>
      <c r="J1" s="56"/>
    </row>
    <row r="2" spans="1:10" s="7" customFormat="1" ht="16.5">
      <c r="A2" s="57" t="s">
        <v>27</v>
      </c>
      <c r="B2" s="2" t="s">
        <v>19</v>
      </c>
      <c r="C2" s="54" t="s">
        <v>2</v>
      </c>
      <c r="D2" s="55"/>
      <c r="E2" s="54" t="s">
        <v>3</v>
      </c>
      <c r="F2" s="55"/>
      <c r="G2" s="54" t="s">
        <v>4</v>
      </c>
      <c r="H2" s="55"/>
      <c r="I2" s="54" t="s">
        <v>12</v>
      </c>
      <c r="J2" s="55"/>
    </row>
    <row r="3" spans="1:10" s="7" customFormat="1" ht="16.5">
      <c r="A3" s="58"/>
      <c r="B3" s="2" t="s">
        <v>11</v>
      </c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  <c r="I3" s="3" t="s">
        <v>0</v>
      </c>
      <c r="J3" s="3" t="s">
        <v>1</v>
      </c>
    </row>
    <row r="4" spans="1:10" ht="16.5">
      <c r="A4" s="11" t="str">
        <f>MID(B4,1,2)</f>
        <v>04</v>
      </c>
      <c r="B4" s="5" t="s">
        <v>31</v>
      </c>
      <c r="C4" s="6">
        <v>0</v>
      </c>
      <c r="D4" s="6">
        <v>0</v>
      </c>
      <c r="E4" s="6">
        <v>1</v>
      </c>
      <c r="F4" s="6">
        <v>27000000</v>
      </c>
      <c r="G4" s="6">
        <v>0</v>
      </c>
      <c r="H4" s="6">
        <v>0</v>
      </c>
      <c r="I4" s="6">
        <f>SUM(C4,E4,G4)</f>
        <v>1</v>
      </c>
      <c r="J4" s="6">
        <f>SUM(D4,F4,H4)</f>
        <v>27000000</v>
      </c>
    </row>
    <row r="5" spans="1:10" ht="16.5">
      <c r="A5" s="11" t="str">
        <f>MID(B5,1,2)</f>
        <v>55</v>
      </c>
      <c r="B5" s="5" t="s">
        <v>45</v>
      </c>
      <c r="C5" s="6">
        <v>0</v>
      </c>
      <c r="D5" s="6">
        <v>0</v>
      </c>
      <c r="E5" s="6">
        <v>1</v>
      </c>
      <c r="F5" s="6">
        <v>17875200</v>
      </c>
      <c r="G5" s="6">
        <v>0</v>
      </c>
      <c r="H5" s="6">
        <v>0</v>
      </c>
      <c r="I5" s="6">
        <f>SUM(C5,E5,G5)</f>
        <v>1</v>
      </c>
      <c r="J5" s="6">
        <f>SUM(D5,F5,H5)</f>
        <v>17875200</v>
      </c>
    </row>
    <row r="6" spans="1:10" s="7" customFormat="1" ht="16.5">
      <c r="A6" s="30"/>
      <c r="B6" s="1" t="s">
        <v>49</v>
      </c>
      <c r="C6" s="9">
        <f>SUM(C4:C5)</f>
        <v>0</v>
      </c>
      <c r="D6" s="9">
        <f aca="true" t="shared" si="0" ref="D6:J6">SUM(D4:D5)</f>
        <v>0</v>
      </c>
      <c r="E6" s="9">
        <f t="shared" si="0"/>
        <v>2</v>
      </c>
      <c r="F6" s="9">
        <f t="shared" si="0"/>
        <v>44875200</v>
      </c>
      <c r="G6" s="9">
        <f t="shared" si="0"/>
        <v>0</v>
      </c>
      <c r="H6" s="9">
        <f t="shared" si="0"/>
        <v>0</v>
      </c>
      <c r="I6" s="9">
        <f t="shared" si="0"/>
        <v>2</v>
      </c>
      <c r="J6" s="9">
        <f t="shared" si="0"/>
        <v>44875200</v>
      </c>
    </row>
    <row r="7" spans="1:10" ht="15">
      <c r="A7" s="12"/>
      <c r="B7" s="34"/>
      <c r="C7" s="13"/>
      <c r="D7" s="13"/>
      <c r="E7" s="13"/>
      <c r="F7" s="13"/>
      <c r="G7" s="13"/>
      <c r="H7" s="13"/>
      <c r="I7" s="13"/>
      <c r="J7" s="13"/>
    </row>
    <row r="8" spans="1:10" ht="15">
      <c r="A8" s="12"/>
      <c r="B8" s="34"/>
      <c r="C8" s="13"/>
      <c r="D8" s="13"/>
      <c r="E8" s="13"/>
      <c r="F8" s="13"/>
      <c r="G8" s="13"/>
      <c r="H8" s="13"/>
      <c r="I8" s="13"/>
      <c r="J8" s="13"/>
    </row>
    <row r="9" ht="33" customHeight="1"/>
    <row r="22" ht="51" customHeight="1"/>
    <row r="30" ht="42" customHeight="1"/>
  </sheetData>
  <mergeCells count="6">
    <mergeCell ref="I2:J2"/>
    <mergeCell ref="B1:J1"/>
    <mergeCell ref="A2:A3"/>
    <mergeCell ref="C2:D2"/>
    <mergeCell ref="E2:F2"/>
    <mergeCell ref="G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green</cp:lastModifiedBy>
  <cp:lastPrinted>2010-07-29T06:37:20Z</cp:lastPrinted>
  <dcterms:created xsi:type="dcterms:W3CDTF">1997-01-14T01:50:29Z</dcterms:created>
  <dcterms:modified xsi:type="dcterms:W3CDTF">2010-08-30T06:33:44Z</dcterms:modified>
  <cp:category/>
  <cp:version/>
  <cp:contentType/>
  <cp:contentStatus/>
</cp:coreProperties>
</file>