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456" windowHeight="9516" activeTab="2"/>
  </bookViews>
  <sheets>
    <sheet name="統計表" sheetId="1" r:id="rId1"/>
    <sheet name="歷年件數" sheetId="2" r:id="rId2"/>
    <sheet name="結案率排名" sheetId="3" r:id="rId3"/>
    <sheet name="未結案數量" sheetId="4" r:id="rId4"/>
    <sheet name="一覽" sheetId="5" r:id="rId5"/>
    <sheet name="Sheet2" sheetId="6" r:id="rId6"/>
  </sheets>
  <definedNames>
    <definedName name="_xlnm.Print_Area" localSheetId="3">'未結案數量'!$A$1:$O$42</definedName>
    <definedName name="_xlnm.Print_Area" localSheetId="0">'統計表'!$A$1:$O$58</definedName>
    <definedName name="_xlnm.Print_Area" localSheetId="2">'結案率排名'!$A$1:$J$42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<sst xmlns="http://schemas.openxmlformats.org/spreadsheetml/2006/main" count="465" uniqueCount="246">
  <si>
    <t>名稱</t>
  </si>
  <si>
    <t>中央</t>
  </si>
  <si>
    <t>經濟部</t>
  </si>
  <si>
    <t>交通部</t>
  </si>
  <si>
    <t>內政部</t>
  </si>
  <si>
    <t>國防部</t>
  </si>
  <si>
    <t>財政部</t>
  </si>
  <si>
    <t>外交部</t>
  </si>
  <si>
    <t>教育部</t>
  </si>
  <si>
    <t>法務部</t>
  </si>
  <si>
    <t>行政院衛生署</t>
  </si>
  <si>
    <t>小計</t>
  </si>
  <si>
    <t>地方</t>
  </si>
  <si>
    <t>臺北市政府</t>
  </si>
  <si>
    <t>高雄市政府</t>
  </si>
  <si>
    <t>臺北縣政府</t>
  </si>
  <si>
    <t>宜蘭縣政府</t>
  </si>
  <si>
    <t>桃園縣政府</t>
  </si>
  <si>
    <t>新竹縣政府</t>
  </si>
  <si>
    <t>苗栗縣政府</t>
  </si>
  <si>
    <t>臺中縣政府</t>
  </si>
  <si>
    <t>彰化縣政府</t>
  </si>
  <si>
    <t>南投縣政府</t>
  </si>
  <si>
    <t>雲林縣政府</t>
  </si>
  <si>
    <t>嘉義縣政府</t>
  </si>
  <si>
    <t>臺南縣政府</t>
  </si>
  <si>
    <t>高雄縣政府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</si>
  <si>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</si>
  <si>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</si>
  <si>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</si>
  <si>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</si>
  <si>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</si>
  <si>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</si>
  <si>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臺中市政府</t>
  </si>
  <si>
    <t>嘉義市政府</t>
  </si>
  <si>
    <t>臺南市政府</t>
  </si>
  <si>
    <t>金門縣政府</t>
  </si>
  <si>
    <t>連江縣政府</t>
  </si>
  <si>
    <t>行政院退輔會</t>
  </si>
  <si>
    <t>行政院國科會</t>
  </si>
  <si>
    <t>行政院文建會</t>
  </si>
  <si>
    <t>行政院農委會</t>
  </si>
  <si>
    <t>行政院勞委會</t>
  </si>
  <si>
    <t>行政院環保署</t>
  </si>
  <si>
    <t>行政院工程會</t>
  </si>
  <si>
    <t>行政院原民會</t>
  </si>
  <si>
    <t>行政院體委會</t>
  </si>
  <si>
    <t>行政院海巡署</t>
  </si>
  <si>
    <t>行政院研考會</t>
  </si>
  <si>
    <t>第2季
受理件數</t>
  </si>
  <si>
    <t>第1季
受理件數</t>
  </si>
  <si>
    <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季
受理件數</t>
    </r>
  </si>
  <si>
    <t>年度</t>
  </si>
  <si>
    <t>92年度</t>
  </si>
  <si>
    <t>93年度</t>
  </si>
  <si>
    <t>94年度</t>
  </si>
  <si>
    <t>合計</t>
  </si>
  <si>
    <t>件數</t>
  </si>
  <si>
    <t>第4季
受理件數</t>
  </si>
  <si>
    <t>95年度</t>
  </si>
  <si>
    <t>全民督工歷年辦理件數一覽表</t>
  </si>
  <si>
    <t>行政院客委會</t>
  </si>
  <si>
    <t>91年度
(7月起)</t>
  </si>
  <si>
    <t>97年度</t>
  </si>
  <si>
    <t>-</t>
  </si>
  <si>
    <t>行政院人行局</t>
  </si>
  <si>
    <t>製圖用</t>
  </si>
  <si>
    <t>96年度</t>
  </si>
  <si>
    <t>98年度</t>
  </si>
  <si>
    <t>截至本季
未完成件數</t>
  </si>
  <si>
    <t>第4季
未完成件數</t>
  </si>
  <si>
    <t>合計
受理件數</t>
  </si>
  <si>
    <t>第1季
受理件數</t>
  </si>
  <si>
    <t>第2季
受理件數</t>
  </si>
  <si>
    <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季
受理件數</t>
    </r>
  </si>
  <si>
    <t>第4季
受理件數</t>
  </si>
  <si>
    <t>第4季
未完成件數</t>
  </si>
  <si>
    <t>衛生署</t>
  </si>
  <si>
    <t>退輔會</t>
  </si>
  <si>
    <t>國科會</t>
  </si>
  <si>
    <t>文建會</t>
  </si>
  <si>
    <t>農委會</t>
  </si>
  <si>
    <t>勞委會</t>
  </si>
  <si>
    <t>環保署</t>
  </si>
  <si>
    <t>原民會</t>
  </si>
  <si>
    <t>體委會</t>
  </si>
  <si>
    <t>海巡署</t>
  </si>
  <si>
    <t>研考會</t>
  </si>
  <si>
    <t>人行局</t>
  </si>
  <si>
    <t>客委會</t>
  </si>
  <si>
    <t>工程會</t>
  </si>
  <si>
    <t>新竹市</t>
  </si>
  <si>
    <t>臺中市</t>
  </si>
  <si>
    <t>嘉義市</t>
  </si>
  <si>
    <t>臺南市</t>
  </si>
  <si>
    <t>金門縣</t>
  </si>
  <si>
    <t>連江縣</t>
  </si>
  <si>
    <t>小計</t>
  </si>
  <si>
    <t>新北市政府</t>
  </si>
  <si>
    <t xml:space="preserve">99年度
</t>
  </si>
  <si>
    <t>-</t>
  </si>
  <si>
    <t>本年
未結案率</t>
  </si>
  <si>
    <t>合計
未完成件數</t>
  </si>
  <si>
    <t>新北市</t>
  </si>
  <si>
    <t>高雄市</t>
  </si>
  <si>
    <t>臺中市</t>
  </si>
  <si>
    <t>臺南市</t>
  </si>
  <si>
    <t>總計</t>
  </si>
  <si>
    <t>合計</t>
  </si>
  <si>
    <t>第2季
未完成件數</t>
  </si>
  <si>
    <t>第3季
未完成件數</t>
  </si>
  <si>
    <t>衛生署</t>
  </si>
  <si>
    <t>退輔會</t>
  </si>
  <si>
    <t>國科會</t>
  </si>
  <si>
    <t>文建會</t>
  </si>
  <si>
    <t>農委會</t>
  </si>
  <si>
    <t>勞委會</t>
  </si>
  <si>
    <t>環保署</t>
  </si>
  <si>
    <t>原民會</t>
  </si>
  <si>
    <t>體委會</t>
  </si>
  <si>
    <t>海巡署</t>
  </si>
  <si>
    <t>研考會</t>
  </si>
  <si>
    <t>人行局</t>
  </si>
  <si>
    <t>客委會</t>
  </si>
  <si>
    <t>工程會</t>
  </si>
  <si>
    <t>臺北市</t>
  </si>
  <si>
    <t>新北市</t>
  </si>
  <si>
    <t>高雄市</t>
  </si>
  <si>
    <t>臺中市</t>
  </si>
  <si>
    <t>臺南市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</si>
  <si>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</si>
  <si>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</si>
  <si>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</si>
  <si>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</si>
  <si>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</si>
  <si>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</si>
  <si>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</si>
  <si>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</si>
  <si>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</si>
  <si>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</si>
  <si>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</si>
  <si>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</si>
  <si>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</si>
  <si>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</si>
  <si>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</si>
  <si>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</si>
  <si>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</si>
  <si>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</si>
  <si>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</si>
  <si>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</si>
  <si>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</si>
  <si>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截至本季
未結案率(%)</t>
  </si>
  <si>
    <t>中央截至本季
未結案率(%)</t>
  </si>
  <si>
    <t>地方截至本季
未結案率(%)</t>
  </si>
  <si>
    <t>全民督工100年度各季通報案件及未結案統計表</t>
  </si>
  <si>
    <t>100年度
(第1季)</t>
  </si>
  <si>
    <t>100年度第1季地方政府未結案率平均為2.60%，有嘉義縣、屏東縣、臺南市及新北市等4個機關未達平均標準。</t>
  </si>
  <si>
    <t>第1季
未完成件數</t>
  </si>
  <si>
    <t>99年度未完成件數</t>
  </si>
  <si>
    <t>嘉義縣</t>
  </si>
  <si>
    <t>屏東縣</t>
  </si>
  <si>
    <t>全民督工99年度及100年度第1季通報案件統計表</t>
  </si>
  <si>
    <t>臺北市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</si>
  <si>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</si>
  <si>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</si>
  <si>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</si>
  <si>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</si>
  <si>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</si>
  <si>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</si>
  <si>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</si>
  <si>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</si>
  <si>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</si>
  <si>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臺南縣</t>
  </si>
  <si>
    <t>高雄縣</t>
  </si>
  <si>
    <t>臺東縣</t>
  </si>
  <si>
    <t>花蓮縣</t>
  </si>
  <si>
    <t>澎湖縣</t>
  </si>
  <si>
    <t>基隆市</t>
  </si>
  <si>
    <t>新北市政府</t>
  </si>
  <si>
    <t>100/03/26</t>
  </si>
  <si>
    <t>山坡地濫墾、廢棄物違法掩埋</t>
  </si>
  <si>
    <t>陳志明</t>
  </si>
  <si>
    <t>已分文</t>
  </si>
  <si>
    <t>否</t>
  </si>
  <si>
    <t>100/03/25</t>
  </si>
  <si>
    <t>轉介民眾通報佔用道路施工管理不良引起工安事故</t>
  </si>
  <si>
    <t>全民督安</t>
  </si>
  <si>
    <t>逾期通知</t>
  </si>
  <si>
    <t>100/03/24</t>
  </si>
  <si>
    <t>僑德路人行步道完工後，為何將人行地磚挖掘再重新舖設</t>
  </si>
  <si>
    <t>先生</t>
  </si>
  <si>
    <t>100/03/23</t>
  </si>
  <si>
    <t>未妥善做好交維</t>
  </si>
  <si>
    <t>翁先生</t>
  </si>
  <si>
    <t>100/03/18</t>
  </si>
  <si>
    <t>回填土含有廢棄物</t>
  </si>
  <si>
    <t>停車資訊，經反映，現乾脆把他關掉。</t>
  </si>
  <si>
    <t>林小雅</t>
  </si>
  <si>
    <t>100/03/13</t>
  </si>
  <si>
    <t>吉林三路公園有路燈設計，夜間無燈光照明</t>
  </si>
  <si>
    <t>柯進義</t>
  </si>
  <si>
    <t>100/02/26</t>
  </si>
  <si>
    <t>營建署主辦的工程，品質也都這麼糟嗎?</t>
  </si>
  <si>
    <t>葉先生</t>
  </si>
  <si>
    <t>100/02/25</t>
  </si>
  <si>
    <t>[嘉義縣]道路不平</t>
  </si>
  <si>
    <t>100/02/24</t>
  </si>
  <si>
    <t>[高雄市]您好</t>
  </si>
  <si>
    <t>我想建議路見不平的</t>
  </si>
  <si>
    <t>小鎧</t>
  </si>
  <si>
    <t>100/02/22</t>
  </si>
  <si>
    <t>吉林三路水溝工程路燈被遺忘(路燈挖除未裝設)</t>
  </si>
  <si>
    <t>100/02/10</t>
  </si>
  <si>
    <t>觀光步道設計不良</t>
  </si>
  <si>
    <t>劉慧君</t>
  </si>
  <si>
    <t>100/02/09</t>
  </si>
  <si>
    <t>完工後有東西沒做好</t>
  </si>
  <si>
    <t>s45309@yahoo.com.tw</t>
  </si>
  <si>
    <t>100/01/27</t>
  </si>
  <si>
    <t>路面嚴重不平!</t>
  </si>
  <si>
    <t>yoshifumi</t>
  </si>
  <si>
    <t>099/12/28</t>
  </si>
  <si>
    <t>道路重鋪品質很差</t>
  </si>
  <si>
    <t>謝碩文</t>
  </si>
  <si>
    <t>099/12/13</t>
  </si>
  <si>
    <t>僑德路人行步道改善工程，為何挖掘後遲遲未施工</t>
  </si>
  <si>
    <t>黃先生</t>
  </si>
  <si>
    <t>照明設施(路燈)</t>
  </si>
  <si>
    <t>林育如</t>
  </si>
  <si>
    <t>099/06/28</t>
  </si>
  <si>
    <t>排水溝設計不良</t>
  </si>
  <si>
    <t>黃吉治</t>
  </si>
  <si>
    <t>通報編號</t>
  </si>
  <si>
    <t>主管機關</t>
  </si>
  <si>
    <t>通報日期</t>
  </si>
  <si>
    <t>通報主題</t>
  </si>
  <si>
    <t>通報人</t>
  </si>
  <si>
    <t>分文</t>
  </si>
  <si>
    <t>結案</t>
  </si>
  <si>
    <t>逾期案件</t>
  </si>
  <si>
    <t>總計</t>
  </si>
  <si>
    <t>計數 的通報編號</t>
  </si>
  <si>
    <t>資料時間：100.04.21</t>
  </si>
  <si>
    <t>資料時間：100.04.21</t>
  </si>
  <si>
    <t>合計未完成件數</t>
  </si>
  <si>
    <t>100年度第1季中央各部會未結案率平均為2.80%，交通部及內政部等2個機關未達平均標準。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</si>
</sst>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[$-404]AM/PM\ hh:mm:ss"/>
    <numFmt numFmtId="181" formatCode="0.0000_);[Red]\(0.0000\)"/>
    <numFmt numFmtId="182" formatCode="0.0_);[Red]\(0.0\)"/>
    <numFmt numFmtId="183" formatCode="0.0%"/>
    <numFmt numFmtId="184" formatCode="0_);[Red]\(0\)"/>
    <numFmt numFmtId="185" formatCode="0_ "/>
  </numFmts>
  <fonts count="2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5.25"/>
      <name val="新細明體"/>
      <family val="1"/>
    </font>
    <font>
      <sz val="12"/>
      <color indexed="9"/>
      <name val="標楷體"/>
      <family val="4"/>
    </font>
    <font>
      <sz val="11.5"/>
      <name val="新細明體"/>
      <family val="1"/>
    </font>
    <font>
      <sz val="11.5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5.25"/>
      <name val="標楷體"/>
      <family val="4"/>
    </font>
    <font>
      <sz val="12"/>
      <color indexed="9"/>
      <name val="新細明體"/>
      <family val="1"/>
    </font>
    <font>
      <sz val="12"/>
      <color indexed="10"/>
      <name val="Times New Roman"/>
      <family val="1"/>
    </font>
    <font>
      <sz val="17"/>
      <name val="標楷體"/>
      <family val="4"/>
    </font>
    <font>
      <sz val="17.25"/>
      <name val="標楷體"/>
      <family val="4"/>
    </font>
    <font>
      <sz val="17.25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4.5"/>
      <name val="標楷體"/>
      <family val="4"/>
    </font>
    <font>
      <sz val="14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41" fontId="1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3" fontId="4" fillId="0" borderId="0" xfId="0" applyNumberFormat="1" applyFont="1" applyAlignment="1">
      <alignment horizontal="right" vertical="center"/>
    </xf>
    <xf numFmtId="183" fontId="14" fillId="0" borderId="5" xfId="0" applyNumberFormat="1" applyFont="1" applyFill="1" applyBorder="1" applyAlignment="1">
      <alignment horizontal="center" vertical="center" wrapText="1"/>
    </xf>
    <xf numFmtId="179" fontId="14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79" fontId="14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9" fontId="14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183" fontId="6" fillId="0" borderId="8" xfId="0" applyNumberFormat="1" applyFont="1" applyFill="1" applyBorder="1" applyAlignment="1">
      <alignment horizontal="center" vertical="center" wrapText="1"/>
    </xf>
    <xf numFmtId="179" fontId="6" fillId="0" borderId="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83" fontId="1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center" vertical="center"/>
    </xf>
    <xf numFmtId="183" fontId="14" fillId="0" borderId="0" xfId="0" applyNumberFormat="1" applyFont="1" applyFill="1" applyAlignment="1">
      <alignment horizontal="center" vertical="center"/>
    </xf>
    <xf numFmtId="184" fontId="5" fillId="0" borderId="4" xfId="0" applyNumberFormat="1" applyFont="1" applyFill="1" applyBorder="1" applyAlignment="1">
      <alignment horizontal="center" vertical="center" wrapText="1"/>
    </xf>
    <xf numFmtId="184" fontId="5" fillId="0" borderId="5" xfId="0" applyNumberFormat="1" applyFont="1" applyFill="1" applyBorder="1" applyAlignment="1">
      <alignment horizontal="center" vertical="center" wrapText="1"/>
    </xf>
    <xf numFmtId="184" fontId="5" fillId="0" borderId="14" xfId="0" applyNumberFormat="1" applyFont="1" applyFill="1" applyBorder="1" applyAlignment="1">
      <alignment horizontal="center" vertical="center" wrapText="1"/>
    </xf>
    <xf numFmtId="184" fontId="5" fillId="0" borderId="3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" vertical="center" wrapText="1"/>
    </xf>
    <xf numFmtId="184" fontId="7" fillId="0" borderId="8" xfId="0" applyNumberFormat="1" applyFont="1" applyFill="1" applyBorder="1" applyAlignment="1">
      <alignment horizontal="center" vertical="center" wrapText="1"/>
    </xf>
    <xf numFmtId="184" fontId="12" fillId="0" borderId="14" xfId="0" applyNumberFormat="1" applyFont="1" applyFill="1" applyBorder="1" applyAlignment="1">
      <alignment horizontal="center" vertical="center" wrapText="1"/>
    </xf>
    <xf numFmtId="184" fontId="12" fillId="0" borderId="3" xfId="0" applyNumberFormat="1" applyFont="1" applyFill="1" applyBorder="1" applyAlignment="1">
      <alignment horizontal="center" vertical="center" wrapText="1"/>
    </xf>
    <xf numFmtId="184" fontId="12" fillId="0" borderId="15" xfId="0" applyNumberFormat="1" applyFont="1" applyFill="1" applyBorder="1" applyAlignment="1">
      <alignment horizontal="center" vertical="center" wrapText="1"/>
    </xf>
    <xf numFmtId="184" fontId="12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8" xfId="0" applyNumberFormat="1" applyFont="1" applyFill="1" applyBorder="1" applyAlignment="1">
      <alignment horizontal="center" vertical="center" wrapText="1"/>
    </xf>
    <xf numFmtId="184" fontId="6" fillId="0" borderId="14" xfId="0" applyNumberFormat="1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8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/>
    </xf>
    <xf numFmtId="184" fontId="14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center" vertical="center"/>
    </xf>
    <xf numFmtId="185" fontId="5" fillId="0" borderId="4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Alignment="1">
      <alignment horizontal="center" vertical="center"/>
    </xf>
    <xf numFmtId="184" fontId="7" fillId="0" borderId="3" xfId="0" applyNumberFormat="1" applyFont="1" applyFill="1" applyBorder="1" applyAlignment="1">
      <alignment horizontal="center" vertical="center" wrapText="1"/>
    </xf>
    <xf numFmtId="184" fontId="21" fillId="0" borderId="14" xfId="0" applyNumberFormat="1" applyFont="1" applyFill="1" applyBorder="1" applyAlignment="1">
      <alignment horizontal="center" vertical="center" wrapText="1"/>
    </xf>
    <xf numFmtId="184" fontId="21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4" fontId="2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84" fontId="12" fillId="0" borderId="1" xfId="0" applyNumberFormat="1" applyFont="1" applyFill="1" applyBorder="1" applyAlignment="1">
      <alignment horizontal="center" vertical="center" wrapText="1"/>
    </xf>
    <xf numFmtId="184" fontId="6" fillId="0" borderId="16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41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84" fontId="12" fillId="0" borderId="8" xfId="0" applyNumberFormat="1" applyFont="1" applyFill="1" applyBorder="1" applyAlignment="1">
      <alignment horizontal="center" vertical="center" wrapText="1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 wrapText="1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4" fontId="21" fillId="0" borderId="17" xfId="0" applyNumberFormat="1" applyFont="1" applyFill="1" applyBorder="1" applyAlignment="1">
      <alignment horizontal="center" vertical="center" wrapText="1"/>
    </xf>
    <xf numFmtId="184" fontId="21" fillId="0" borderId="1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12" fillId="0" borderId="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4" fontId="7" fillId="0" borderId="18" xfId="0" applyNumberFormat="1" applyFont="1" applyFill="1" applyBorder="1" applyAlignment="1">
      <alignment horizontal="center" vertical="center" wrapText="1"/>
    </xf>
    <xf numFmtId="184" fontId="12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4" fontId="12" fillId="0" borderId="19" xfId="0" applyNumberFormat="1" applyFont="1" applyFill="1" applyBorder="1" applyAlignment="1">
      <alignment horizontal="center" vertical="center" wrapText="1"/>
    </xf>
    <xf numFmtId="184" fontId="12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184" fontId="7" fillId="0" borderId="25" xfId="0" applyNumberFormat="1" applyFont="1" applyFill="1" applyBorder="1" applyAlignment="1">
      <alignment horizontal="center" vertical="center"/>
    </xf>
    <xf numFmtId="184" fontId="12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184" fontId="7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84" fontId="7" fillId="2" borderId="2" xfId="0" applyNumberFormat="1" applyFont="1" applyFill="1" applyBorder="1" applyAlignment="1">
      <alignment horizontal="center" vertical="center" wrapText="1"/>
    </xf>
    <xf numFmtId="184" fontId="7" fillId="2" borderId="8" xfId="0" applyNumberFormat="1" applyFont="1" applyFill="1" applyBorder="1" applyAlignment="1">
      <alignment horizontal="center" vertical="center" wrapText="1"/>
    </xf>
    <xf numFmtId="184" fontId="12" fillId="2" borderId="14" xfId="0" applyNumberFormat="1" applyFont="1" applyFill="1" applyBorder="1" applyAlignment="1">
      <alignment horizontal="center" vertical="center" wrapText="1"/>
    </xf>
    <xf numFmtId="184" fontId="12" fillId="2" borderId="3" xfId="0" applyNumberFormat="1" applyFont="1" applyFill="1" applyBorder="1" applyAlignment="1">
      <alignment horizontal="center" vertical="center" wrapText="1"/>
    </xf>
    <xf numFmtId="184" fontId="12" fillId="2" borderId="2" xfId="0" applyNumberFormat="1" applyFont="1" applyFill="1" applyBorder="1" applyAlignment="1">
      <alignment horizontal="center" vertical="center" wrapText="1"/>
    </xf>
    <xf numFmtId="184" fontId="4" fillId="2" borderId="8" xfId="0" applyNumberFormat="1" applyFont="1" applyFill="1" applyBorder="1" applyAlignment="1">
      <alignment horizontal="center" vertical="center"/>
    </xf>
    <xf numFmtId="184" fontId="12" fillId="2" borderId="15" xfId="0" applyNumberFormat="1" applyFont="1" applyFill="1" applyBorder="1" applyAlignment="1">
      <alignment horizontal="center" vertical="center" wrapText="1"/>
    </xf>
    <xf numFmtId="184" fontId="7" fillId="2" borderId="3" xfId="0" applyNumberFormat="1" applyFont="1" applyFill="1" applyBorder="1" applyAlignment="1">
      <alignment horizontal="center" vertical="center" wrapText="1"/>
    </xf>
    <xf numFmtId="183" fontId="7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79" fontId="14" fillId="2" borderId="8" xfId="0" applyNumberFormat="1" applyFont="1" applyFill="1" applyBorder="1" applyAlignment="1">
      <alignment horizontal="center" vertical="center" wrapText="1"/>
    </xf>
    <xf numFmtId="183" fontId="1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84" fontId="7" fillId="2" borderId="14" xfId="0" applyNumberFormat="1" applyFont="1" applyFill="1" applyBorder="1" applyAlignment="1">
      <alignment horizontal="center" vertical="center" wrapText="1"/>
    </xf>
    <xf numFmtId="0" fontId="0" fillId="0" borderId="0" xfId="15">
      <alignment vertical="center"/>
      <protection/>
    </xf>
    <xf numFmtId="184" fontId="7" fillId="0" borderId="16" xfId="0" applyNumberFormat="1" applyFont="1" applyFill="1" applyBorder="1" applyAlignment="1">
      <alignment horizontal="center" vertical="center" wrapText="1"/>
    </xf>
    <xf numFmtId="184" fontId="7" fillId="0" borderId="19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184" fontId="7" fillId="0" borderId="27" xfId="0" applyNumberFormat="1" applyFont="1" applyFill="1" applyBorder="1" applyAlignment="1">
      <alignment horizontal="center" vertical="center" wrapText="1"/>
    </xf>
  </cellXfs>
  <cellStyles count="9">
    <cellStyle name="Normal" xfId="0"/>
    <cellStyle name="一般_Book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'歷年件數'!$B$2:$K$2</c:f>
              <c:strCache/>
            </c:strRef>
          </c:cat>
          <c:val>
            <c:numRef>
              <c:f>'歷年件數'!$B$3:$K$3</c:f>
              <c:numCache/>
            </c:numRef>
          </c:val>
          <c:shape val="cylinder"/>
        </c:ser>
        <c:shape val="box"/>
        <c:axId val="37334992"/>
        <c:axId val="470609"/>
      </c:bar3D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25" b="0" i="0" u="none" baseline="0"/>
                  <a:t>累計件數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349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25"/>
          <c:w val="1"/>
          <c:h val="0.911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);[Red]\(0.00\)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'統計表'!$R$3:$R$5</c:f>
              <c:strCache>
                <c:ptCount val="3"/>
                <c:pt idx="0">
                  <c:v>交通部</c:v>
                </c:pt>
                <c:pt idx="1">
                  <c:v>內政部</c:v>
                </c:pt>
                <c:pt idx="2">
                  <c:v>經濟部</c:v>
                </c:pt>
              </c:strCache>
            </c:strRef>
          </c:cat>
          <c:val>
            <c:numRef>
              <c:f>'統計表'!$S$3:$S$5</c:f>
              <c:numCache>
                <c:ptCount val="3"/>
                <c:pt idx="0">
                  <c:v>4.10958904109589</c:v>
                </c:pt>
                <c:pt idx="1">
                  <c:v>3.3333333333333335</c:v>
                </c:pt>
                <c:pt idx="2">
                  <c:v>2.631578947368421</c:v>
                </c:pt>
              </c:numCache>
            </c:numRef>
          </c:val>
        </c:ser>
        <c:gapWidth val="50"/>
        <c:axId val="4235482"/>
        <c:axId val="38119339"/>
      </c:barChart>
      <c:catAx>
        <c:axId val="42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99年度中央各部會執行未結案率(%)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8119339"/>
        <c:crossesAt val="0"/>
        <c:auto val="1"/>
        <c:lblOffset val="100"/>
        <c:tickLblSkip val="1"/>
        <c:noMultiLvlLbl val="0"/>
      </c:catAx>
      <c:valAx>
        <c:axId val="38119339"/>
        <c:scaling>
          <c:orientation val="minMax"/>
          <c:max val="5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23548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5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);[Red]\(0.00\)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'統計表'!$T$3:$T$6</c:f>
              <c:strCache>
                <c:ptCount val="4"/>
                <c:pt idx="0">
                  <c:v>嘉義縣</c:v>
                </c:pt>
                <c:pt idx="1">
                  <c:v>屏東縣</c:v>
                </c:pt>
                <c:pt idx="2">
                  <c:v>臺南市</c:v>
                </c:pt>
                <c:pt idx="3">
                  <c:v>新北市</c:v>
                </c:pt>
              </c:strCache>
            </c:strRef>
          </c:cat>
          <c:val>
            <c:numRef>
              <c:f>'統計表'!$U$3:$U$6</c:f>
              <c:numCache>
                <c:ptCount val="4"/>
                <c:pt idx="0">
                  <c:v>33.33333333333333</c:v>
                </c:pt>
                <c:pt idx="1">
                  <c:v>8.333333333333332</c:v>
                </c:pt>
                <c:pt idx="2">
                  <c:v>5.88235294117647</c:v>
                </c:pt>
                <c:pt idx="3">
                  <c:v>5.263157894736842</c:v>
                </c:pt>
              </c:numCache>
            </c:numRef>
          </c:val>
        </c:ser>
        <c:gapWidth val="50"/>
        <c:axId val="7529732"/>
        <c:axId val="658725"/>
      </c:bar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99年度地方縣市執行未結案率(%)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  <c:max val="5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7529732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/>
              <a:t>99年度及100年度第1季
通報案件未結案數量</a:t>
            </a:r>
          </a:p>
        </c:rich>
      </c:tx>
      <c:layout>
        <c:manualLayout>
          <c:xMode val="factor"/>
          <c:yMode val="factor"/>
          <c:x val="-0.0255"/>
          <c:y val="-0.0055"/>
        </c:manualLayout>
      </c:layout>
      <c:spPr>
        <a:noFill/>
        <a:ln>
          <a:noFill/>
        </a:ln>
      </c:spPr>
    </c:title>
    <c:view3D>
      <c:rotX val="19"/>
      <c:rotY val="44"/>
      <c:depthPercent val="100"/>
      <c:rAngAx val="1"/>
    </c:view3D>
    <c:plotArea>
      <c:layout>
        <c:manualLayout>
          <c:xMode val="edge"/>
          <c:yMode val="edge"/>
          <c:x val="0"/>
          <c:y val="0.127"/>
          <c:w val="0.884"/>
          <c:h val="0.859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'未結案數量'!$C$2</c:f>
              <c:strCache>
                <c:ptCount val="1"/>
                <c:pt idx="0">
                  <c:v>99年度未完成件數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('未結案數量'!$B$3:$B$5,'未結案數量'!$B$6:$B$10)</c:f>
              <c:strCache/>
            </c:strRef>
          </c:cat>
          <c:val>
            <c:numRef>
              <c:f>'未結案數量'!$C$3:$C$10</c:f>
              <c:numCache/>
            </c:numRef>
          </c:val>
          <c:shape val="box"/>
        </c:ser>
        <c:ser>
          <c:idx val="3"/>
          <c:order val="1"/>
          <c:tx>
            <c:strRef>
              <c:f>'未結案數量'!$E$2</c:f>
              <c:strCache>
                <c:ptCount val="1"/>
                <c:pt idx="0">
                  <c:v>第1季
未完成件數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('未結案數量'!$B$3:$B$5,'未結案數量'!$B$6:$B$10)</c:f>
              <c:strCache/>
            </c:strRef>
          </c:cat>
          <c:val>
            <c:numRef>
              <c:f>'未結案數量'!$E$3:$E$10</c:f>
              <c:numCache/>
            </c:numRef>
          </c:val>
          <c:shape val="box"/>
        </c:ser>
        <c:overlap val="100"/>
        <c:shape val="box"/>
        <c:axId val="5928526"/>
        <c:axId val="53356735"/>
      </c:bar3DChart>
      <c:catAx>
        <c:axId val="59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450" b="0" i="0" u="none" baseline="0"/>
            </a:pPr>
          </a:p>
        </c:tx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  <c:max val="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2852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2225"/>
          <c:w val="0.1135"/>
          <c:h val="0.38475"/>
        </c:manualLayout>
      </c:layout>
      <c:overlay val="0"/>
      <c:txPr>
        <a:bodyPr vert="horz" rot="0"/>
        <a:lstStyle/>
        <a:p>
          <a:pPr>
            <a:defRPr lang="en-US" cap="none" sz="17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11</xdr:col>
      <xdr:colOff>647700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0" y="1647825"/>
        <a:ext cx="8191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9</xdr:col>
      <xdr:colOff>581025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8100" y="19050"/>
        <a:ext cx="67151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9</xdr:col>
      <xdr:colOff>571500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0" y="4171950"/>
        <a:ext cx="67437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7</xdr:row>
      <xdr:rowOff>85725</xdr:rowOff>
    </xdr:from>
    <xdr:to>
      <xdr:col>9</xdr:col>
      <xdr:colOff>419100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457200" y="1552575"/>
          <a:ext cx="6134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266700</xdr:colOff>
      <xdr:row>2</xdr:row>
      <xdr:rowOff>66675</xdr:rowOff>
    </xdr:from>
    <xdr:to>
      <xdr:col>9</xdr:col>
      <xdr:colOff>523875</xdr:colOff>
      <xdr:row>4</xdr:row>
      <xdr:rowOff>28575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381500" y="485775"/>
          <a:ext cx="2314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平均未結案率2.80%</a:t>
          </a:r>
        </a:p>
      </xdr:txBody>
    </xdr:sp>
    <xdr:clientData/>
  </xdr:twoCellAnchor>
  <xdr:twoCellAnchor>
    <xdr:from>
      <xdr:col>0</xdr:col>
      <xdr:colOff>561975</xdr:colOff>
      <xdr:row>35</xdr:row>
      <xdr:rowOff>95250</xdr:rowOff>
    </xdr:from>
    <xdr:to>
      <xdr:col>9</xdr:col>
      <xdr:colOff>542925</xdr:colOff>
      <xdr:row>35</xdr:row>
      <xdr:rowOff>95250</xdr:rowOff>
    </xdr:to>
    <xdr:sp>
      <xdr:nvSpPr>
        <xdr:cNvPr id="5" name="Line 7"/>
        <xdr:cNvSpPr>
          <a:spLocks/>
        </xdr:cNvSpPr>
      </xdr:nvSpPr>
      <xdr:spPr>
        <a:xfrm>
          <a:off x="561975" y="7600950"/>
          <a:ext cx="6153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219075</xdr:colOff>
      <xdr:row>23</xdr:row>
      <xdr:rowOff>114300</xdr:rowOff>
    </xdr:from>
    <xdr:to>
      <xdr:col>9</xdr:col>
      <xdr:colOff>476250</xdr:colOff>
      <xdr:row>25</xdr:row>
      <xdr:rowOff>85725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333875" y="5105400"/>
          <a:ext cx="23145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平均未結案率2.60%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180975</xdr:rowOff>
    </xdr:from>
    <xdr:to>
      <xdr:col>14</xdr:col>
      <xdr:colOff>542925</xdr:colOff>
      <xdr:row>40</xdr:row>
      <xdr:rowOff>133350</xdr:rowOff>
    </xdr:to>
    <xdr:graphicFrame>
      <xdr:nvGraphicFramePr>
        <xdr:cNvPr id="1" name="Chart 4"/>
        <xdr:cNvGraphicFramePr/>
      </xdr:nvGraphicFramePr>
      <xdr:xfrm>
        <a:off x="47625" y="2924175"/>
        <a:ext cx="139065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9" sheet="一覽"/>
  </cacheSource>
  <cacheFields count="8">
    <cacheField name="通報編號">
      <sharedItems containsSemiMixedTypes="0" containsString="0" containsMixedTypes="0" containsNumber="1" containsInteger="1" count="18">
        <n v="10000000493"/>
        <n v="10000000476"/>
        <n v="10000000475"/>
        <n v="10000000471"/>
        <n v="10000000442"/>
        <n v="10000000439"/>
        <n v="10000000394"/>
        <n v="10000000312"/>
        <n v="10000000310"/>
        <n v="10000000301"/>
        <n v="10000000287"/>
        <n v="10000000224"/>
        <n v="10000000212"/>
        <n v="10000000180"/>
        <n v="9900003018"/>
        <n v="9900002901"/>
        <n v="9900002888"/>
        <n v="9900001448"/>
      </sharedItems>
    </cacheField>
    <cacheField name="主管機關">
      <sharedItems containsBlank="1" containsMixedTypes="0" count="9">
        <s v="新北市政府"/>
        <s v="臺南市政府"/>
        <s v="屏東縣政府"/>
        <s v="交通部"/>
        <s v="經濟部"/>
        <s v="內政部"/>
        <s v="嘉義縣政府"/>
        <s v="高雄市政府"/>
        <m/>
      </sharedItems>
    </cacheField>
    <cacheField name="通報日期">
      <sharedItems containsMixedTypes="0" count="16">
        <s v="100/03/26"/>
        <s v="100/03/25"/>
        <s v="100/03/24"/>
        <s v="100/03/23"/>
        <s v="100/03/18"/>
        <s v="100/03/13"/>
        <s v="100/02/26"/>
        <s v="100/02/25"/>
        <s v="100/02/24"/>
        <s v="100/02/22"/>
        <s v="100/02/10"/>
        <s v="100/02/09"/>
        <s v="100/01/27"/>
        <s v="099/12/28"/>
        <s v="099/12/13"/>
        <s v="099/06/28"/>
      </sharedItems>
    </cacheField>
    <cacheField name="通報主題">
      <sharedItems containsMixedTypes="0" count="18">
        <s v="山坡地濫墾、廢棄物違法掩埋"/>
        <s v="轉介民眾通報佔用道路施工管理不良引起工安事故"/>
        <s v="僑德路人行步道完工後，為何將人行地磚挖掘再重新舖設"/>
        <s v="未妥善做好交維"/>
        <s v="回填土含有廢棄物"/>
        <s v="停車資訊，經反映，現乾脆把他關掉。"/>
        <s v="吉林三路公園有路燈設計，夜間無燈光照明"/>
        <s v="營建署主辦的工程，品質也都這麼糟嗎?"/>
        <s v="[嘉義縣]道路不平"/>
        <s v="[高雄市]您好"/>
        <s v="吉林三路水溝工程路燈被遺忘(路燈挖除未裝設)"/>
        <s v="觀光步道設計不良"/>
        <s v="完工後有東西沒做好"/>
        <s v="路面嚴重不平!"/>
        <s v="道路重鋪品質很差"/>
        <s v="僑德路人行步道改善工程，為何挖掘後遲遲未施工"/>
        <s v="照明設施(路燈)"/>
        <s v="排水溝設計不良"/>
      </sharedItems>
    </cacheField>
    <cacheField name="通報人">
      <sharedItems containsMixedTypes="0" count="16">
        <s v="陳志明"/>
        <s v="全民督安"/>
        <s v="先生"/>
        <s v="翁先生"/>
        <s v="已分文"/>
        <s v="林小雅"/>
        <s v="柯進義"/>
        <s v="葉先生"/>
        <s v="我想建議路見不平的"/>
        <s v="劉慧君"/>
        <s v="s45309@yahoo.com.tw"/>
        <s v="yoshifumi"/>
        <s v="謝碩文"/>
        <s v="黃先生"/>
        <s v="林育如"/>
        <s v="黃吉治"/>
      </sharedItems>
    </cacheField>
    <cacheField name="分文">
      <sharedItems containsMixedTypes="0" count="3">
        <s v="已分文"/>
        <s v="否"/>
        <s v="小鎧"/>
      </sharedItems>
    </cacheField>
    <cacheField name="結案">
      <sharedItems containsBlank="1" containsMixedTypes="0" count="3">
        <s v="否"/>
        <m/>
        <s v="已分文"/>
      </sharedItems>
    </cacheField>
    <cacheField name="逾期案件">
      <sharedItems containsBlank="1" containsMixedTypes="0" count="3">
        <m/>
        <s v="逾期通知"/>
        <s v="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3" firstHeaderRow="2" firstDataRow="2" firstDataCol="1"/>
  <pivotFields count="8">
    <pivotField dataField="1" compact="0" outline="0" subtotalTop="0" showAll="0"/>
    <pivotField axis="axisRow" compact="0" outline="0" subtotalTop="0" showAll="0">
      <items count="10">
        <item x="5"/>
        <item x="3"/>
        <item x="2"/>
        <item x="7"/>
        <item x="0"/>
        <item x="4"/>
        <item x="6"/>
        <item x="1"/>
        <item m="1"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計數 的通報編號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view="pageBreakPreview" zoomScale="75" zoomScaleNormal="65" zoomScaleSheetLayoutView="75" workbookViewId="0" topLeftCell="M1">
      <selection activeCell="T3" sqref="T3:U65536"/>
    </sheetView>
  </sheetViews>
  <sheetFormatPr defaultColWidth="9.00390625" defaultRowHeight="16.5"/>
  <cols>
    <col min="1" max="1" width="8.125" style="4" customWidth="1"/>
    <col min="2" max="2" width="21.50390625" style="37" customWidth="1"/>
    <col min="3" max="3" width="13.875" style="60" customWidth="1"/>
    <col min="4" max="4" width="13.875" style="64" customWidth="1"/>
    <col min="5" max="5" width="13.875" style="60" customWidth="1"/>
    <col min="6" max="6" width="13.875" style="64" customWidth="1"/>
    <col min="7" max="8" width="13.875" style="60" customWidth="1"/>
    <col min="9" max="10" width="13.875" style="60" hidden="1" customWidth="1"/>
    <col min="11" max="12" width="13.875" style="60" customWidth="1"/>
    <col min="13" max="13" width="13.875" style="66" customWidth="1"/>
    <col min="14" max="14" width="13.875" style="4" customWidth="1"/>
    <col min="15" max="15" width="13.875" style="40" customWidth="1"/>
    <col min="16" max="19" width="13.875" style="41" customWidth="1"/>
    <col min="20" max="20" width="12.00390625" style="4" customWidth="1"/>
    <col min="21" max="21" width="15.625" style="4" customWidth="1"/>
    <col min="22" max="16384" width="9.00390625" style="4" customWidth="1"/>
  </cols>
  <sheetData>
    <row r="1" spans="1:21" ht="29.25" customHeight="1" thickBot="1">
      <c r="A1" s="115" t="s">
        <v>154</v>
      </c>
      <c r="B1" s="116"/>
      <c r="C1" s="116"/>
      <c r="D1" s="116"/>
      <c r="E1" s="116"/>
      <c r="F1" s="116"/>
      <c r="G1" s="116"/>
      <c r="H1" s="116"/>
      <c r="I1" s="117"/>
      <c r="J1" s="117"/>
      <c r="K1" s="116"/>
      <c r="L1" s="116"/>
      <c r="M1" s="116"/>
      <c r="N1" s="116"/>
      <c r="O1" s="116"/>
      <c r="P1" s="15"/>
      <c r="Q1" s="16"/>
      <c r="R1" s="15"/>
      <c r="S1" s="16" t="s">
        <v>66</v>
      </c>
      <c r="U1" s="16" t="s">
        <v>66</v>
      </c>
    </row>
    <row r="2" spans="1:21" ht="32.25" customHeight="1">
      <c r="A2" s="11"/>
      <c r="B2" s="17" t="s">
        <v>0</v>
      </c>
      <c r="C2" s="42" t="s">
        <v>50</v>
      </c>
      <c r="D2" s="43" t="s">
        <v>69</v>
      </c>
      <c r="E2" s="42" t="s">
        <v>49</v>
      </c>
      <c r="F2" s="43" t="s">
        <v>69</v>
      </c>
      <c r="G2" s="42" t="s">
        <v>51</v>
      </c>
      <c r="H2" s="43" t="s">
        <v>69</v>
      </c>
      <c r="I2" s="44" t="s">
        <v>58</v>
      </c>
      <c r="J2" s="45" t="s">
        <v>70</v>
      </c>
      <c r="K2" s="42" t="s">
        <v>58</v>
      </c>
      <c r="L2" s="43" t="s">
        <v>69</v>
      </c>
      <c r="M2" s="65" t="s">
        <v>71</v>
      </c>
      <c r="N2" s="18" t="s">
        <v>102</v>
      </c>
      <c r="O2" s="19" t="s">
        <v>101</v>
      </c>
      <c r="P2" s="13"/>
      <c r="Q2" s="14" t="s">
        <v>151</v>
      </c>
      <c r="R2" s="13"/>
      <c r="S2" s="14" t="s">
        <v>152</v>
      </c>
      <c r="T2" s="13"/>
      <c r="U2" s="14" t="s">
        <v>153</v>
      </c>
    </row>
    <row r="3" spans="1:21" ht="15" customHeight="1">
      <c r="A3" s="20" t="s">
        <v>1</v>
      </c>
      <c r="B3" s="21" t="s">
        <v>2</v>
      </c>
      <c r="C3" s="46">
        <v>76</v>
      </c>
      <c r="D3" s="47">
        <v>2</v>
      </c>
      <c r="E3" s="46"/>
      <c r="F3" s="47"/>
      <c r="G3" s="46"/>
      <c r="H3" s="47"/>
      <c r="I3" s="48" t="s">
        <v>64</v>
      </c>
      <c r="J3" s="49" t="s">
        <v>64</v>
      </c>
      <c r="K3" s="50"/>
      <c r="L3" s="82"/>
      <c r="M3" s="50">
        <f>C3+E3+G3+K3</f>
        <v>76</v>
      </c>
      <c r="N3" s="67">
        <f>D3+H3+F3+L3</f>
        <v>2</v>
      </c>
      <c r="O3" s="22">
        <f>IF(M3=0,(0),((N3/M3)))</f>
        <v>0.02631578947368421</v>
      </c>
      <c r="P3" s="23" t="s">
        <v>2</v>
      </c>
      <c r="Q3" s="24">
        <f aca="true" t="shared" si="0" ref="Q3:Q22">O3*100</f>
        <v>2.631578947368421</v>
      </c>
      <c r="R3" s="23" t="s">
        <v>3</v>
      </c>
      <c r="S3" s="24">
        <v>4.10958904109589</v>
      </c>
      <c r="T3" s="23" t="s">
        <v>139</v>
      </c>
      <c r="U3" s="24">
        <v>33.33333333333333</v>
      </c>
    </row>
    <row r="4" spans="1:21" ht="15" customHeight="1">
      <c r="A4" s="25"/>
      <c r="B4" s="21" t="s">
        <v>3</v>
      </c>
      <c r="C4" s="46">
        <v>73</v>
      </c>
      <c r="D4" s="47">
        <v>3</v>
      </c>
      <c r="E4" s="46"/>
      <c r="F4" s="47"/>
      <c r="G4" s="46"/>
      <c r="H4" s="47"/>
      <c r="I4" s="48" t="s">
        <v>64</v>
      </c>
      <c r="J4" s="49" t="s">
        <v>64</v>
      </c>
      <c r="K4" s="50"/>
      <c r="L4" s="82"/>
      <c r="M4" s="50">
        <f aca="true" t="shared" si="1" ref="M4:M54">C4+E4+G4+K4</f>
        <v>73</v>
      </c>
      <c r="N4" s="67">
        <f aca="true" t="shared" si="2" ref="N4:N56">D4+H4+F4+L4</f>
        <v>3</v>
      </c>
      <c r="O4" s="22">
        <f aca="true" t="shared" si="3" ref="O4:O55">IF(M4=0,(0),((N4/M4)))</f>
        <v>0.0410958904109589</v>
      </c>
      <c r="P4" s="23" t="s">
        <v>3</v>
      </c>
      <c r="Q4" s="24">
        <f t="shared" si="0"/>
        <v>4.10958904109589</v>
      </c>
      <c r="R4" s="23" t="s">
        <v>4</v>
      </c>
      <c r="S4" s="24">
        <v>3.3333333333333335</v>
      </c>
      <c r="T4" s="23" t="s">
        <v>142</v>
      </c>
      <c r="U4" s="24">
        <v>8.333333333333332</v>
      </c>
    </row>
    <row r="5" spans="1:21" ht="15" customHeight="1">
      <c r="A5" s="25"/>
      <c r="B5" s="21" t="s">
        <v>4</v>
      </c>
      <c r="C5" s="46">
        <v>30</v>
      </c>
      <c r="D5" s="47">
        <v>1</v>
      </c>
      <c r="E5" s="46"/>
      <c r="F5" s="47"/>
      <c r="G5" s="46"/>
      <c r="H5" s="47"/>
      <c r="I5" s="48" t="s">
        <v>64</v>
      </c>
      <c r="J5" s="49" t="s">
        <v>64</v>
      </c>
      <c r="K5" s="50"/>
      <c r="L5" s="82"/>
      <c r="M5" s="50">
        <f t="shared" si="1"/>
        <v>30</v>
      </c>
      <c r="N5" s="67">
        <f t="shared" si="2"/>
        <v>1</v>
      </c>
      <c r="O5" s="22">
        <f t="shared" si="3"/>
        <v>0.03333333333333333</v>
      </c>
      <c r="P5" s="23" t="s">
        <v>4</v>
      </c>
      <c r="Q5" s="24">
        <f t="shared" si="0"/>
        <v>3.3333333333333335</v>
      </c>
      <c r="R5" s="23" t="s">
        <v>2</v>
      </c>
      <c r="S5" s="24">
        <v>2.631578947368421</v>
      </c>
      <c r="T5" s="23" t="s">
        <v>129</v>
      </c>
      <c r="U5" s="24">
        <v>5.88235294117647</v>
      </c>
    </row>
    <row r="6" spans="1:21" ht="15" customHeight="1">
      <c r="A6" s="25"/>
      <c r="B6" s="21" t="s">
        <v>5</v>
      </c>
      <c r="C6" s="46">
        <v>2</v>
      </c>
      <c r="D6" s="47">
        <v>0</v>
      </c>
      <c r="E6" s="46"/>
      <c r="F6" s="47"/>
      <c r="G6" s="46"/>
      <c r="H6" s="47"/>
      <c r="I6" s="48" t="s">
        <v>64</v>
      </c>
      <c r="J6" s="49" t="s">
        <v>64</v>
      </c>
      <c r="K6" s="50"/>
      <c r="L6" s="82"/>
      <c r="M6" s="50">
        <f t="shared" si="1"/>
        <v>2</v>
      </c>
      <c r="N6" s="67">
        <f t="shared" si="2"/>
        <v>0</v>
      </c>
      <c r="O6" s="22">
        <f t="shared" si="3"/>
        <v>0</v>
      </c>
      <c r="P6" s="23" t="s">
        <v>5</v>
      </c>
      <c r="Q6" s="24">
        <f t="shared" si="0"/>
        <v>0</v>
      </c>
      <c r="R6" s="23" t="s">
        <v>5</v>
      </c>
      <c r="S6" s="24">
        <v>0</v>
      </c>
      <c r="T6" s="23" t="s">
        <v>126</v>
      </c>
      <c r="U6" s="24">
        <v>5.263157894736842</v>
      </c>
    </row>
    <row r="7" spans="1:21" ht="15" customHeight="1">
      <c r="A7" s="25"/>
      <c r="B7" s="21" t="s">
        <v>6</v>
      </c>
      <c r="C7" s="46">
        <v>0</v>
      </c>
      <c r="D7" s="47">
        <v>0</v>
      </c>
      <c r="E7" s="46"/>
      <c r="F7" s="47"/>
      <c r="G7" s="46"/>
      <c r="H7" s="47"/>
      <c r="I7" s="48" t="s">
        <v>64</v>
      </c>
      <c r="J7" s="49" t="s">
        <v>64</v>
      </c>
      <c r="K7" s="50"/>
      <c r="L7" s="82"/>
      <c r="M7" s="50">
        <f t="shared" si="1"/>
        <v>0</v>
      </c>
      <c r="N7" s="67">
        <f t="shared" si="2"/>
        <v>0</v>
      </c>
      <c r="O7" s="22">
        <f t="shared" si="3"/>
        <v>0</v>
      </c>
      <c r="P7" s="23" t="s">
        <v>6</v>
      </c>
      <c r="Q7" s="24">
        <f t="shared" si="0"/>
        <v>0</v>
      </c>
      <c r="R7" s="23" t="s">
        <v>6</v>
      </c>
      <c r="S7" s="24">
        <v>0</v>
      </c>
      <c r="T7" s="23" t="s">
        <v>125</v>
      </c>
      <c r="U7" s="24">
        <v>0</v>
      </c>
    </row>
    <row r="8" spans="1:21" ht="15" customHeight="1">
      <c r="A8" s="25"/>
      <c r="B8" s="21" t="s">
        <v>7</v>
      </c>
      <c r="C8" s="46">
        <v>0</v>
      </c>
      <c r="D8" s="47">
        <v>0</v>
      </c>
      <c r="E8" s="46"/>
      <c r="F8" s="47"/>
      <c r="G8" s="51"/>
      <c r="H8" s="47"/>
      <c r="I8" s="48" t="s">
        <v>64</v>
      </c>
      <c r="J8" s="49" t="s">
        <v>64</v>
      </c>
      <c r="K8" s="50"/>
      <c r="L8" s="82"/>
      <c r="M8" s="50">
        <f t="shared" si="1"/>
        <v>0</v>
      </c>
      <c r="N8" s="67">
        <f t="shared" si="2"/>
        <v>0</v>
      </c>
      <c r="O8" s="22">
        <f t="shared" si="3"/>
        <v>0</v>
      </c>
      <c r="P8" s="23" t="s">
        <v>7</v>
      </c>
      <c r="Q8" s="24">
        <f t="shared" si="0"/>
        <v>0</v>
      </c>
      <c r="R8" s="23" t="s">
        <v>7</v>
      </c>
      <c r="S8" s="24">
        <v>0</v>
      </c>
      <c r="T8" s="23" t="s">
        <v>127</v>
      </c>
      <c r="U8" s="24">
        <v>0</v>
      </c>
    </row>
    <row r="9" spans="1:21" ht="15" customHeight="1">
      <c r="A9" s="25"/>
      <c r="B9" s="21" t="s">
        <v>8</v>
      </c>
      <c r="C9" s="46">
        <v>5</v>
      </c>
      <c r="D9" s="47">
        <v>0</v>
      </c>
      <c r="E9" s="46"/>
      <c r="F9" s="47"/>
      <c r="G9" s="46"/>
      <c r="H9" s="47"/>
      <c r="I9" s="48" t="s">
        <v>64</v>
      </c>
      <c r="J9" s="49" t="s">
        <v>64</v>
      </c>
      <c r="K9" s="50"/>
      <c r="L9" s="82"/>
      <c r="M9" s="50">
        <f t="shared" si="1"/>
        <v>5</v>
      </c>
      <c r="N9" s="67">
        <f t="shared" si="2"/>
        <v>0</v>
      </c>
      <c r="O9" s="22">
        <f t="shared" si="3"/>
        <v>0</v>
      </c>
      <c r="P9" s="23" t="s">
        <v>8</v>
      </c>
      <c r="Q9" s="24">
        <f t="shared" si="0"/>
        <v>0</v>
      </c>
      <c r="R9" s="23" t="s">
        <v>8</v>
      </c>
      <c r="S9" s="24">
        <v>0</v>
      </c>
      <c r="T9" s="23" t="s">
        <v>128</v>
      </c>
      <c r="U9" s="24">
        <v>0</v>
      </c>
    </row>
    <row r="10" spans="1:21" ht="15" customHeight="1">
      <c r="A10" s="25"/>
      <c r="B10" s="21" t="s">
        <v>9</v>
      </c>
      <c r="C10" s="46">
        <v>0</v>
      </c>
      <c r="D10" s="47">
        <v>0</v>
      </c>
      <c r="E10" s="46"/>
      <c r="F10" s="47"/>
      <c r="G10" s="51"/>
      <c r="H10" s="47"/>
      <c r="I10" s="48" t="s">
        <v>64</v>
      </c>
      <c r="J10" s="49" t="s">
        <v>64</v>
      </c>
      <c r="K10" s="50"/>
      <c r="L10" s="82"/>
      <c r="M10" s="50">
        <f t="shared" si="1"/>
        <v>0</v>
      </c>
      <c r="N10" s="67">
        <f t="shared" si="2"/>
        <v>0</v>
      </c>
      <c r="O10" s="22">
        <f t="shared" si="3"/>
        <v>0</v>
      </c>
      <c r="P10" s="23" t="s">
        <v>9</v>
      </c>
      <c r="Q10" s="24">
        <f t="shared" si="0"/>
        <v>0</v>
      </c>
      <c r="R10" s="23" t="s">
        <v>9</v>
      </c>
      <c r="S10" s="24">
        <v>0</v>
      </c>
      <c r="T10" s="23" t="s">
        <v>127</v>
      </c>
      <c r="U10" s="24">
        <v>0</v>
      </c>
    </row>
    <row r="11" spans="1:21" ht="15" customHeight="1">
      <c r="A11" s="25"/>
      <c r="B11" s="21" t="s">
        <v>10</v>
      </c>
      <c r="C11" s="46">
        <v>1</v>
      </c>
      <c r="D11" s="47">
        <v>0</v>
      </c>
      <c r="E11" s="46"/>
      <c r="F11" s="47"/>
      <c r="G11" s="51"/>
      <c r="H11" s="47"/>
      <c r="I11" s="48" t="s">
        <v>64</v>
      </c>
      <c r="J11" s="49" t="s">
        <v>64</v>
      </c>
      <c r="K11" s="50"/>
      <c r="L11" s="82"/>
      <c r="M11" s="50">
        <f t="shared" si="1"/>
        <v>1</v>
      </c>
      <c r="N11" s="67">
        <f t="shared" si="2"/>
        <v>0</v>
      </c>
      <c r="O11" s="22">
        <f t="shared" si="3"/>
        <v>0</v>
      </c>
      <c r="P11" s="23" t="s">
        <v>77</v>
      </c>
      <c r="Q11" s="24">
        <f t="shared" si="0"/>
        <v>0</v>
      </c>
      <c r="R11" s="23" t="s">
        <v>111</v>
      </c>
      <c r="S11" s="24">
        <v>0</v>
      </c>
      <c r="T11" s="23" t="s">
        <v>130</v>
      </c>
      <c r="U11" s="24">
        <v>0</v>
      </c>
    </row>
    <row r="12" spans="1:21" ht="15" customHeight="1">
      <c r="A12" s="25"/>
      <c r="B12" s="21" t="s">
        <v>38</v>
      </c>
      <c r="C12" s="46">
        <v>1</v>
      </c>
      <c r="D12" s="47">
        <v>0</v>
      </c>
      <c r="E12" s="46"/>
      <c r="F12" s="47"/>
      <c r="G12" s="46"/>
      <c r="H12" s="47"/>
      <c r="I12" s="48" t="s">
        <v>64</v>
      </c>
      <c r="J12" s="49" t="s">
        <v>64</v>
      </c>
      <c r="K12" s="50"/>
      <c r="L12" s="82"/>
      <c r="M12" s="50">
        <f t="shared" si="1"/>
        <v>1</v>
      </c>
      <c r="N12" s="67">
        <f t="shared" si="2"/>
        <v>0</v>
      </c>
      <c r="O12" s="22">
        <f t="shared" si="3"/>
        <v>0</v>
      </c>
      <c r="P12" s="23" t="s">
        <v>78</v>
      </c>
      <c r="Q12" s="24">
        <f t="shared" si="0"/>
        <v>0</v>
      </c>
      <c r="R12" s="23" t="s">
        <v>112</v>
      </c>
      <c r="S12" s="24">
        <v>0</v>
      </c>
      <c r="T12" s="23" t="s">
        <v>131</v>
      </c>
      <c r="U12" s="24">
        <v>0</v>
      </c>
    </row>
    <row r="13" spans="1:21" ht="15" customHeight="1">
      <c r="A13" s="25"/>
      <c r="B13" s="21" t="s">
        <v>39</v>
      </c>
      <c r="C13" s="46">
        <v>1</v>
      </c>
      <c r="D13" s="47">
        <v>0</v>
      </c>
      <c r="E13" s="46"/>
      <c r="F13" s="47"/>
      <c r="G13" s="46"/>
      <c r="H13" s="47"/>
      <c r="I13" s="48" t="s">
        <v>64</v>
      </c>
      <c r="J13" s="49" t="s">
        <v>64</v>
      </c>
      <c r="K13" s="50"/>
      <c r="L13" s="82"/>
      <c r="M13" s="50">
        <f t="shared" si="1"/>
        <v>1</v>
      </c>
      <c r="N13" s="67">
        <f t="shared" si="2"/>
        <v>0</v>
      </c>
      <c r="O13" s="22">
        <f t="shared" si="3"/>
        <v>0</v>
      </c>
      <c r="P13" s="23" t="s">
        <v>79</v>
      </c>
      <c r="Q13" s="24">
        <f t="shared" si="0"/>
        <v>0</v>
      </c>
      <c r="R13" s="23" t="s">
        <v>113</v>
      </c>
      <c r="S13" s="24">
        <v>0</v>
      </c>
      <c r="T13" s="23" t="s">
        <v>132</v>
      </c>
      <c r="U13" s="24">
        <v>0</v>
      </c>
    </row>
    <row r="14" spans="1:21" ht="15" customHeight="1">
      <c r="A14" s="25"/>
      <c r="B14" s="21" t="s">
        <v>40</v>
      </c>
      <c r="C14" s="46">
        <v>0</v>
      </c>
      <c r="D14" s="47">
        <v>0</v>
      </c>
      <c r="E14" s="46"/>
      <c r="F14" s="47"/>
      <c r="G14" s="46"/>
      <c r="H14" s="47"/>
      <c r="I14" s="48" t="s">
        <v>64</v>
      </c>
      <c r="J14" s="49" t="s">
        <v>64</v>
      </c>
      <c r="K14" s="50"/>
      <c r="L14" s="82"/>
      <c r="M14" s="50">
        <f t="shared" si="1"/>
        <v>0</v>
      </c>
      <c r="N14" s="67">
        <f t="shared" si="2"/>
        <v>0</v>
      </c>
      <c r="O14" s="22">
        <f t="shared" si="3"/>
        <v>0</v>
      </c>
      <c r="P14" s="23" t="s">
        <v>80</v>
      </c>
      <c r="Q14" s="24">
        <f t="shared" si="0"/>
        <v>0</v>
      </c>
      <c r="R14" s="23" t="s">
        <v>114</v>
      </c>
      <c r="S14" s="24">
        <v>0</v>
      </c>
      <c r="T14" s="23" t="s">
        <v>133</v>
      </c>
      <c r="U14" s="24">
        <v>0</v>
      </c>
    </row>
    <row r="15" spans="1:21" ht="15" customHeight="1">
      <c r="A15" s="25"/>
      <c r="B15" s="21" t="s">
        <v>41</v>
      </c>
      <c r="C15" s="46">
        <v>15</v>
      </c>
      <c r="D15" s="47">
        <v>0</v>
      </c>
      <c r="E15" s="46"/>
      <c r="F15" s="47"/>
      <c r="G15" s="46"/>
      <c r="H15" s="47"/>
      <c r="I15" s="48" t="s">
        <v>64</v>
      </c>
      <c r="J15" s="49" t="s">
        <v>64</v>
      </c>
      <c r="K15" s="50"/>
      <c r="L15" s="82"/>
      <c r="M15" s="50">
        <f t="shared" si="1"/>
        <v>15</v>
      </c>
      <c r="N15" s="67">
        <f t="shared" si="2"/>
        <v>0</v>
      </c>
      <c r="O15" s="22">
        <f t="shared" si="3"/>
        <v>0</v>
      </c>
      <c r="P15" s="23" t="s">
        <v>81</v>
      </c>
      <c r="Q15" s="24">
        <f t="shared" si="0"/>
        <v>0</v>
      </c>
      <c r="R15" s="23" t="s">
        <v>115</v>
      </c>
      <c r="S15" s="24">
        <v>0</v>
      </c>
      <c r="T15" s="23" t="s">
        <v>134</v>
      </c>
      <c r="U15" s="24">
        <v>0</v>
      </c>
    </row>
    <row r="16" spans="1:21" ht="15" customHeight="1">
      <c r="A16" s="25"/>
      <c r="B16" s="21" t="s">
        <v>42</v>
      </c>
      <c r="C16" s="46">
        <v>0</v>
      </c>
      <c r="D16" s="47">
        <v>0</v>
      </c>
      <c r="E16" s="46"/>
      <c r="F16" s="47"/>
      <c r="G16" s="51"/>
      <c r="H16" s="47"/>
      <c r="I16" s="48" t="s">
        <v>64</v>
      </c>
      <c r="J16" s="49" t="s">
        <v>64</v>
      </c>
      <c r="K16" s="50"/>
      <c r="L16" s="82"/>
      <c r="M16" s="50">
        <f t="shared" si="1"/>
        <v>0</v>
      </c>
      <c r="N16" s="67">
        <f t="shared" si="2"/>
        <v>0</v>
      </c>
      <c r="O16" s="22">
        <f t="shared" si="3"/>
        <v>0</v>
      </c>
      <c r="P16" s="23" t="s">
        <v>82</v>
      </c>
      <c r="Q16" s="24">
        <f t="shared" si="0"/>
        <v>0</v>
      </c>
      <c r="R16" s="23" t="s">
        <v>116</v>
      </c>
      <c r="S16" s="24">
        <v>0</v>
      </c>
      <c r="T16" s="23" t="s">
        <v>135</v>
      </c>
      <c r="U16" s="24">
        <v>0</v>
      </c>
    </row>
    <row r="17" spans="1:21" ht="15" customHeight="1">
      <c r="A17" s="25"/>
      <c r="B17" s="21" t="s">
        <v>43</v>
      </c>
      <c r="C17" s="46">
        <v>0</v>
      </c>
      <c r="D17" s="47">
        <v>0</v>
      </c>
      <c r="E17" s="46"/>
      <c r="F17" s="47"/>
      <c r="G17" s="51"/>
      <c r="H17" s="47"/>
      <c r="I17" s="48" t="s">
        <v>64</v>
      </c>
      <c r="J17" s="49" t="s">
        <v>64</v>
      </c>
      <c r="K17" s="50"/>
      <c r="L17" s="82"/>
      <c r="M17" s="50">
        <f t="shared" si="1"/>
        <v>0</v>
      </c>
      <c r="N17" s="67">
        <f t="shared" si="2"/>
        <v>0</v>
      </c>
      <c r="O17" s="22">
        <f t="shared" si="3"/>
        <v>0</v>
      </c>
      <c r="P17" s="23" t="s">
        <v>83</v>
      </c>
      <c r="Q17" s="24">
        <f t="shared" si="0"/>
        <v>0</v>
      </c>
      <c r="R17" s="23" t="s">
        <v>117</v>
      </c>
      <c r="S17" s="24">
        <v>0</v>
      </c>
      <c r="T17" s="23" t="s">
        <v>136</v>
      </c>
      <c r="U17" s="24">
        <v>0</v>
      </c>
    </row>
    <row r="18" spans="1:21" ht="15" customHeight="1">
      <c r="A18" s="25"/>
      <c r="B18" s="21" t="s">
        <v>45</v>
      </c>
      <c r="C18" s="46">
        <v>0</v>
      </c>
      <c r="D18" s="47">
        <v>0</v>
      </c>
      <c r="E18" s="46"/>
      <c r="F18" s="47"/>
      <c r="G18" s="51"/>
      <c r="H18" s="47"/>
      <c r="I18" s="48" t="s">
        <v>64</v>
      </c>
      <c r="J18" s="49" t="s">
        <v>64</v>
      </c>
      <c r="K18" s="50"/>
      <c r="L18" s="82"/>
      <c r="M18" s="50">
        <f t="shared" si="1"/>
        <v>0</v>
      </c>
      <c r="N18" s="67">
        <f t="shared" si="2"/>
        <v>0</v>
      </c>
      <c r="O18" s="22">
        <f t="shared" si="3"/>
        <v>0</v>
      </c>
      <c r="P18" s="23" t="s">
        <v>84</v>
      </c>
      <c r="Q18" s="24">
        <f t="shared" si="0"/>
        <v>0</v>
      </c>
      <c r="R18" s="23" t="s">
        <v>118</v>
      </c>
      <c r="S18" s="24">
        <v>0</v>
      </c>
      <c r="T18" s="23" t="s">
        <v>137</v>
      </c>
      <c r="U18" s="24">
        <v>0</v>
      </c>
    </row>
    <row r="19" spans="1:21" ht="15" customHeight="1">
      <c r="A19" s="25"/>
      <c r="B19" s="21" t="s">
        <v>46</v>
      </c>
      <c r="C19" s="46">
        <v>0</v>
      </c>
      <c r="D19" s="47">
        <v>0</v>
      </c>
      <c r="E19" s="46"/>
      <c r="F19" s="47"/>
      <c r="G19" s="51"/>
      <c r="H19" s="47"/>
      <c r="I19" s="48" t="s">
        <v>64</v>
      </c>
      <c r="J19" s="49" t="s">
        <v>64</v>
      </c>
      <c r="K19" s="50"/>
      <c r="L19" s="82"/>
      <c r="M19" s="50">
        <f t="shared" si="1"/>
        <v>0</v>
      </c>
      <c r="N19" s="67">
        <f t="shared" si="2"/>
        <v>0</v>
      </c>
      <c r="O19" s="22">
        <f>IF(M19=0,(0),((N19/M19)))</f>
        <v>0</v>
      </c>
      <c r="P19" s="23" t="s">
        <v>85</v>
      </c>
      <c r="Q19" s="24">
        <f t="shared" si="0"/>
        <v>0</v>
      </c>
      <c r="R19" s="23" t="s">
        <v>119</v>
      </c>
      <c r="S19" s="24">
        <v>0</v>
      </c>
      <c r="T19" s="23" t="s">
        <v>138</v>
      </c>
      <c r="U19" s="24">
        <v>0</v>
      </c>
    </row>
    <row r="20" spans="1:21" ht="15" customHeight="1">
      <c r="A20" s="25"/>
      <c r="B20" s="21" t="s">
        <v>47</v>
      </c>
      <c r="C20" s="46">
        <v>0</v>
      </c>
      <c r="D20" s="47">
        <v>0</v>
      </c>
      <c r="E20" s="46"/>
      <c r="F20" s="47"/>
      <c r="G20" s="51"/>
      <c r="H20" s="47"/>
      <c r="I20" s="48" t="s">
        <v>64</v>
      </c>
      <c r="J20" s="49" t="s">
        <v>64</v>
      </c>
      <c r="K20" s="50"/>
      <c r="L20" s="82"/>
      <c r="M20" s="50">
        <f t="shared" si="1"/>
        <v>0</v>
      </c>
      <c r="N20" s="67">
        <f t="shared" si="2"/>
        <v>0</v>
      </c>
      <c r="O20" s="22">
        <f t="shared" si="3"/>
        <v>0</v>
      </c>
      <c r="P20" s="23" t="s">
        <v>86</v>
      </c>
      <c r="Q20" s="24">
        <f t="shared" si="0"/>
        <v>0</v>
      </c>
      <c r="R20" s="23" t="s">
        <v>120</v>
      </c>
      <c r="S20" s="24">
        <v>0</v>
      </c>
      <c r="T20" s="23" t="s">
        <v>140</v>
      </c>
      <c r="U20" s="24">
        <v>0</v>
      </c>
    </row>
    <row r="21" spans="1:21" ht="15" customHeight="1">
      <c r="A21" s="25"/>
      <c r="B21" s="21" t="s">
        <v>48</v>
      </c>
      <c r="C21" s="46">
        <v>0</v>
      </c>
      <c r="D21" s="47">
        <v>0</v>
      </c>
      <c r="E21" s="46"/>
      <c r="F21" s="47"/>
      <c r="G21" s="51"/>
      <c r="H21" s="47"/>
      <c r="I21" s="48" t="s">
        <v>64</v>
      </c>
      <c r="J21" s="49" t="s">
        <v>64</v>
      </c>
      <c r="K21" s="50"/>
      <c r="L21" s="82"/>
      <c r="M21" s="50">
        <f t="shared" si="1"/>
        <v>0</v>
      </c>
      <c r="N21" s="67">
        <f t="shared" si="2"/>
        <v>0</v>
      </c>
      <c r="O21" s="22">
        <f t="shared" si="3"/>
        <v>0</v>
      </c>
      <c r="P21" s="23" t="s">
        <v>87</v>
      </c>
      <c r="Q21" s="24">
        <f t="shared" si="0"/>
        <v>0</v>
      </c>
      <c r="R21" s="23" t="s">
        <v>121</v>
      </c>
      <c r="S21" s="24">
        <v>0</v>
      </c>
      <c r="T21" s="23" t="s">
        <v>141</v>
      </c>
      <c r="U21" s="24">
        <v>0</v>
      </c>
    </row>
    <row r="22" spans="1:21" ht="15" customHeight="1">
      <c r="A22" s="25"/>
      <c r="B22" s="21" t="s">
        <v>65</v>
      </c>
      <c r="C22" s="46">
        <v>0</v>
      </c>
      <c r="D22" s="47">
        <v>0</v>
      </c>
      <c r="E22" s="46"/>
      <c r="F22" s="47"/>
      <c r="G22" s="51"/>
      <c r="H22" s="47"/>
      <c r="I22" s="48" t="s">
        <v>64</v>
      </c>
      <c r="J22" s="49" t="s">
        <v>64</v>
      </c>
      <c r="K22" s="50"/>
      <c r="L22" s="82"/>
      <c r="M22" s="50">
        <f t="shared" si="1"/>
        <v>0</v>
      </c>
      <c r="N22" s="67">
        <f t="shared" si="2"/>
        <v>0</v>
      </c>
      <c r="O22" s="22">
        <f t="shared" si="3"/>
        <v>0</v>
      </c>
      <c r="P22" s="23" t="s">
        <v>88</v>
      </c>
      <c r="Q22" s="24">
        <f t="shared" si="0"/>
        <v>0</v>
      </c>
      <c r="R22" s="23" t="s">
        <v>122</v>
      </c>
      <c r="S22" s="24">
        <v>0</v>
      </c>
      <c r="T22" s="23" t="s">
        <v>143</v>
      </c>
      <c r="U22" s="24">
        <v>0</v>
      </c>
    </row>
    <row r="23" spans="1:21" ht="15" customHeight="1">
      <c r="A23" s="25"/>
      <c r="B23" s="21" t="s">
        <v>61</v>
      </c>
      <c r="C23" s="46">
        <v>0</v>
      </c>
      <c r="D23" s="47">
        <v>0</v>
      </c>
      <c r="E23" s="46"/>
      <c r="F23" s="47"/>
      <c r="G23" s="51"/>
      <c r="H23" s="47"/>
      <c r="I23" s="48" t="s">
        <v>64</v>
      </c>
      <c r="J23" s="49" t="s">
        <v>64</v>
      </c>
      <c r="K23" s="50"/>
      <c r="L23" s="82"/>
      <c r="M23" s="50">
        <f t="shared" si="1"/>
        <v>0</v>
      </c>
      <c r="N23" s="67">
        <f t="shared" si="2"/>
        <v>0</v>
      </c>
      <c r="O23" s="22">
        <f t="shared" si="3"/>
        <v>0</v>
      </c>
      <c r="P23" s="23" t="s">
        <v>89</v>
      </c>
      <c r="Q23" s="24">
        <f aca="true" t="shared" si="4" ref="Q23:Q56">O23*100</f>
        <v>0</v>
      </c>
      <c r="R23" s="23" t="s">
        <v>123</v>
      </c>
      <c r="S23" s="24">
        <v>0</v>
      </c>
      <c r="T23" s="23" t="s">
        <v>144</v>
      </c>
      <c r="U23" s="24">
        <v>0</v>
      </c>
    </row>
    <row r="24" spans="1:21" ht="15" customHeight="1">
      <c r="A24" s="26"/>
      <c r="B24" s="21" t="s">
        <v>44</v>
      </c>
      <c r="C24" s="46">
        <v>10</v>
      </c>
      <c r="D24" s="47">
        <v>0</v>
      </c>
      <c r="E24" s="46"/>
      <c r="F24" s="47"/>
      <c r="G24" s="46"/>
      <c r="H24" s="47"/>
      <c r="I24" s="48" t="s">
        <v>64</v>
      </c>
      <c r="J24" s="49" t="s">
        <v>64</v>
      </c>
      <c r="K24" s="50"/>
      <c r="L24" s="82"/>
      <c r="M24" s="50">
        <f t="shared" si="1"/>
        <v>10</v>
      </c>
      <c r="N24" s="67">
        <f t="shared" si="2"/>
        <v>0</v>
      </c>
      <c r="O24" s="22">
        <f t="shared" si="3"/>
        <v>0</v>
      </c>
      <c r="P24" s="23" t="s">
        <v>90</v>
      </c>
      <c r="Q24" s="24">
        <f t="shared" si="4"/>
        <v>0</v>
      </c>
      <c r="R24" s="23" t="s">
        <v>124</v>
      </c>
      <c r="S24" s="24">
        <v>0</v>
      </c>
      <c r="T24" s="23" t="s">
        <v>145</v>
      </c>
      <c r="U24" s="24">
        <v>0</v>
      </c>
    </row>
    <row r="25" spans="1:21" s="70" customFormat="1" ht="15" customHeight="1">
      <c r="A25" s="27" t="s">
        <v>11</v>
      </c>
      <c r="B25" s="28"/>
      <c r="C25" s="52">
        <f aca="true" t="shared" si="5" ref="C25:L25">SUM(C3:C24)</f>
        <v>214</v>
      </c>
      <c r="D25" s="53">
        <f t="shared" si="5"/>
        <v>6</v>
      </c>
      <c r="E25" s="52">
        <f t="shared" si="5"/>
        <v>0</v>
      </c>
      <c r="F25" s="52">
        <f t="shared" si="5"/>
        <v>0</v>
      </c>
      <c r="G25" s="52">
        <f t="shared" si="5"/>
        <v>0</v>
      </c>
      <c r="H25" s="52">
        <f t="shared" si="5"/>
        <v>0</v>
      </c>
      <c r="I25" s="54">
        <f t="shared" si="5"/>
        <v>0</v>
      </c>
      <c r="J25" s="55">
        <f t="shared" si="5"/>
        <v>0</v>
      </c>
      <c r="K25" s="74">
        <f t="shared" si="5"/>
        <v>0</v>
      </c>
      <c r="L25" s="53">
        <f t="shared" si="5"/>
        <v>0</v>
      </c>
      <c r="M25" s="71">
        <f t="shared" si="1"/>
        <v>214</v>
      </c>
      <c r="N25" s="55">
        <f t="shared" si="2"/>
        <v>6</v>
      </c>
      <c r="O25" s="29">
        <f t="shared" si="3"/>
        <v>0.028037383177570093</v>
      </c>
      <c r="P25" s="30" t="s">
        <v>97</v>
      </c>
      <c r="Q25" s="31">
        <f>O25*100</f>
        <v>2.803738317757009</v>
      </c>
      <c r="R25" s="30"/>
      <c r="S25" s="31"/>
      <c r="T25" s="23" t="s">
        <v>146</v>
      </c>
      <c r="U25" s="24">
        <v>0</v>
      </c>
    </row>
    <row r="26" spans="1:21" s="72" customFormat="1" ht="15" customHeight="1">
      <c r="A26" s="9" t="s">
        <v>12</v>
      </c>
      <c r="B26" s="21" t="s">
        <v>13</v>
      </c>
      <c r="C26" s="46">
        <v>26</v>
      </c>
      <c r="D26" s="47">
        <v>0</v>
      </c>
      <c r="E26" s="46"/>
      <c r="F26" s="47"/>
      <c r="G26" s="46"/>
      <c r="H26" s="47"/>
      <c r="I26" s="48" t="s">
        <v>100</v>
      </c>
      <c r="J26" s="49" t="s">
        <v>100</v>
      </c>
      <c r="K26" s="51"/>
      <c r="L26" s="83"/>
      <c r="M26" s="50">
        <f t="shared" si="1"/>
        <v>26</v>
      </c>
      <c r="N26" s="67">
        <f>D26+H31+F26+L26</f>
        <v>0</v>
      </c>
      <c r="O26" s="22">
        <f>IF(M26=0,(0),((N26/M26)))</f>
        <v>0</v>
      </c>
      <c r="P26" s="23" t="s">
        <v>162</v>
      </c>
      <c r="Q26" s="24">
        <f t="shared" si="4"/>
        <v>0</v>
      </c>
      <c r="T26" s="23" t="s">
        <v>147</v>
      </c>
      <c r="U26" s="24">
        <v>0</v>
      </c>
    </row>
    <row r="27" spans="1:21" ht="15" customHeight="1">
      <c r="A27" s="27"/>
      <c r="B27" s="21" t="s">
        <v>98</v>
      </c>
      <c r="C27" s="46">
        <v>95</v>
      </c>
      <c r="D27" s="47">
        <v>5</v>
      </c>
      <c r="E27" s="46"/>
      <c r="F27" s="47"/>
      <c r="G27" s="46"/>
      <c r="H27" s="47"/>
      <c r="I27" s="48"/>
      <c r="J27" s="49"/>
      <c r="K27" s="51"/>
      <c r="L27" s="81"/>
      <c r="M27" s="50">
        <f t="shared" si="1"/>
        <v>95</v>
      </c>
      <c r="N27" s="67">
        <f t="shared" si="2"/>
        <v>5</v>
      </c>
      <c r="O27" s="22">
        <f t="shared" si="3"/>
        <v>0.05263157894736842</v>
      </c>
      <c r="P27" s="23" t="s">
        <v>103</v>
      </c>
      <c r="Q27" s="24">
        <f t="shared" si="4"/>
        <v>5.263157894736842</v>
      </c>
      <c r="T27" s="23" t="s">
        <v>128</v>
      </c>
      <c r="U27" s="24">
        <v>0</v>
      </c>
    </row>
    <row r="28" spans="1:21" s="143" customFormat="1" ht="15" customHeight="1">
      <c r="A28" s="129"/>
      <c r="B28" s="130" t="s">
        <v>14</v>
      </c>
      <c r="C28" s="131">
        <v>0</v>
      </c>
      <c r="D28" s="132">
        <v>0</v>
      </c>
      <c r="E28" s="131"/>
      <c r="F28" s="132"/>
      <c r="G28" s="131"/>
      <c r="H28" s="132"/>
      <c r="I28" s="133" t="s">
        <v>64</v>
      </c>
      <c r="J28" s="134" t="s">
        <v>64</v>
      </c>
      <c r="K28" s="135"/>
      <c r="L28" s="136"/>
      <c r="M28" s="137">
        <f t="shared" si="1"/>
        <v>0</v>
      </c>
      <c r="N28" s="138">
        <f t="shared" si="2"/>
        <v>0</v>
      </c>
      <c r="O28" s="139">
        <f t="shared" si="3"/>
        <v>0</v>
      </c>
      <c r="P28" s="140" t="s">
        <v>104</v>
      </c>
      <c r="Q28" s="141">
        <f t="shared" si="4"/>
        <v>0</v>
      </c>
      <c r="R28" s="142"/>
      <c r="S28" s="142"/>
      <c r="T28" s="140" t="s">
        <v>148</v>
      </c>
      <c r="U28" s="141">
        <v>0</v>
      </c>
    </row>
    <row r="29" spans="1:21" ht="15" customHeight="1">
      <c r="A29" s="32"/>
      <c r="B29" s="21" t="s">
        <v>33</v>
      </c>
      <c r="C29" s="75">
        <v>22</v>
      </c>
      <c r="D29" s="81">
        <v>0</v>
      </c>
      <c r="E29" s="80"/>
      <c r="F29" s="47"/>
      <c r="G29" s="80"/>
      <c r="H29" s="47"/>
      <c r="I29" s="48"/>
      <c r="J29" s="49"/>
      <c r="K29" s="51"/>
      <c r="L29" s="81"/>
      <c r="M29" s="50">
        <f t="shared" si="1"/>
        <v>22</v>
      </c>
      <c r="N29" s="67">
        <f t="shared" si="2"/>
        <v>0</v>
      </c>
      <c r="O29" s="22">
        <f t="shared" si="3"/>
        <v>0</v>
      </c>
      <c r="P29" s="23" t="s">
        <v>105</v>
      </c>
      <c r="Q29" s="24">
        <f t="shared" si="4"/>
        <v>0</v>
      </c>
      <c r="T29" s="23" t="s">
        <v>129</v>
      </c>
      <c r="U29" s="24">
        <v>0</v>
      </c>
    </row>
    <row r="30" spans="1:21" ht="15" customHeight="1">
      <c r="A30" s="32"/>
      <c r="B30" s="21" t="s">
        <v>35</v>
      </c>
      <c r="C30" s="75">
        <v>17</v>
      </c>
      <c r="D30" s="81">
        <v>1</v>
      </c>
      <c r="E30" s="80"/>
      <c r="F30" s="47"/>
      <c r="G30" s="80"/>
      <c r="H30" s="47"/>
      <c r="I30" s="48"/>
      <c r="J30" s="49"/>
      <c r="K30" s="51"/>
      <c r="L30" s="81"/>
      <c r="M30" s="50">
        <f t="shared" si="1"/>
        <v>17</v>
      </c>
      <c r="N30" s="67">
        <f t="shared" si="2"/>
        <v>1</v>
      </c>
      <c r="O30" s="22">
        <f t="shared" si="3"/>
        <v>0.058823529411764705</v>
      </c>
      <c r="P30" s="23" t="s">
        <v>106</v>
      </c>
      <c r="Q30" s="24">
        <f t="shared" si="4"/>
        <v>5.88235294117647</v>
      </c>
      <c r="T30" s="23" t="s">
        <v>149</v>
      </c>
      <c r="U30" s="24">
        <v>0</v>
      </c>
    </row>
    <row r="31" spans="1:21" ht="15" customHeight="1">
      <c r="A31" s="32"/>
      <c r="B31" s="21" t="s">
        <v>14</v>
      </c>
      <c r="C31" s="75">
        <v>47</v>
      </c>
      <c r="D31" s="81">
        <v>0</v>
      </c>
      <c r="E31" s="80"/>
      <c r="F31" s="47"/>
      <c r="G31" s="80"/>
      <c r="H31" s="47"/>
      <c r="I31" s="48"/>
      <c r="J31" s="49"/>
      <c r="K31" s="50"/>
      <c r="L31" s="81"/>
      <c r="M31" s="50">
        <f t="shared" si="1"/>
        <v>47</v>
      </c>
      <c r="N31" s="67">
        <f t="shared" si="2"/>
        <v>0</v>
      </c>
      <c r="O31" s="22">
        <f t="shared" si="3"/>
        <v>0</v>
      </c>
      <c r="P31" s="23" t="s">
        <v>104</v>
      </c>
      <c r="Q31" s="24">
        <f t="shared" si="4"/>
        <v>0</v>
      </c>
      <c r="T31" s="23" t="s">
        <v>150</v>
      </c>
      <c r="U31" s="24">
        <v>0</v>
      </c>
    </row>
    <row r="32" spans="1:19" s="143" customFormat="1" ht="15" customHeight="1">
      <c r="A32" s="129"/>
      <c r="B32" s="130" t="s">
        <v>15</v>
      </c>
      <c r="C32" s="131">
        <v>0</v>
      </c>
      <c r="D32" s="132">
        <v>0</v>
      </c>
      <c r="E32" s="131"/>
      <c r="F32" s="132"/>
      <c r="G32" s="131"/>
      <c r="H32" s="132"/>
      <c r="I32" s="133" t="s">
        <v>64</v>
      </c>
      <c r="J32" s="134" t="s">
        <v>64</v>
      </c>
      <c r="K32" s="137"/>
      <c r="L32" s="136"/>
      <c r="M32" s="137">
        <f t="shared" si="1"/>
        <v>0</v>
      </c>
      <c r="N32" s="138">
        <f t="shared" si="2"/>
        <v>0</v>
      </c>
      <c r="O32" s="139">
        <f t="shared" si="3"/>
        <v>0</v>
      </c>
      <c r="P32" s="140" t="s">
        <v>163</v>
      </c>
      <c r="Q32" s="141">
        <f t="shared" si="4"/>
        <v>0</v>
      </c>
      <c r="R32" s="142"/>
      <c r="S32" s="142"/>
    </row>
    <row r="33" spans="1:17" ht="15" customHeight="1">
      <c r="A33" s="32"/>
      <c r="B33" s="21" t="s">
        <v>16</v>
      </c>
      <c r="C33" s="46">
        <v>8</v>
      </c>
      <c r="D33" s="47">
        <v>0</v>
      </c>
      <c r="E33" s="46"/>
      <c r="F33" s="47"/>
      <c r="G33" s="46"/>
      <c r="H33" s="47"/>
      <c r="I33" s="48" t="s">
        <v>64</v>
      </c>
      <c r="J33" s="49" t="s">
        <v>64</v>
      </c>
      <c r="K33" s="50"/>
      <c r="L33" s="81"/>
      <c r="M33" s="50">
        <f t="shared" si="1"/>
        <v>8</v>
      </c>
      <c r="N33" s="67">
        <f t="shared" si="2"/>
        <v>0</v>
      </c>
      <c r="O33" s="22">
        <f t="shared" si="3"/>
        <v>0</v>
      </c>
      <c r="P33" s="23" t="s">
        <v>164</v>
      </c>
      <c r="Q33" s="24">
        <f t="shared" si="4"/>
        <v>0</v>
      </c>
    </row>
    <row r="34" spans="1:17" ht="15" customHeight="1">
      <c r="A34" s="32"/>
      <c r="B34" s="21" t="s">
        <v>17</v>
      </c>
      <c r="C34" s="46">
        <v>5</v>
      </c>
      <c r="D34" s="47">
        <v>0</v>
      </c>
      <c r="E34" s="46"/>
      <c r="F34" s="47"/>
      <c r="G34" s="46"/>
      <c r="H34" s="47"/>
      <c r="I34" s="48" t="s">
        <v>64</v>
      </c>
      <c r="J34" s="49" t="s">
        <v>64</v>
      </c>
      <c r="K34" s="50"/>
      <c r="L34" s="81"/>
      <c r="M34" s="50">
        <f t="shared" si="1"/>
        <v>5</v>
      </c>
      <c r="N34" s="67">
        <f t="shared" si="2"/>
        <v>0</v>
      </c>
      <c r="O34" s="22">
        <f t="shared" si="3"/>
        <v>0</v>
      </c>
      <c r="P34" s="23" t="s">
        <v>165</v>
      </c>
      <c r="Q34" s="24">
        <f t="shared" si="4"/>
        <v>0</v>
      </c>
    </row>
    <row r="35" spans="1:17" ht="15" customHeight="1">
      <c r="A35" s="32"/>
      <c r="B35" s="21" t="s">
        <v>18</v>
      </c>
      <c r="C35" s="46">
        <v>2</v>
      </c>
      <c r="D35" s="47">
        <v>0</v>
      </c>
      <c r="E35" s="46"/>
      <c r="F35" s="47"/>
      <c r="G35" s="46"/>
      <c r="H35" s="47"/>
      <c r="I35" s="48" t="s">
        <v>64</v>
      </c>
      <c r="J35" s="49" t="s">
        <v>64</v>
      </c>
      <c r="K35" s="50"/>
      <c r="L35" s="81"/>
      <c r="M35" s="50">
        <f t="shared" si="1"/>
        <v>2</v>
      </c>
      <c r="N35" s="67">
        <f t="shared" si="2"/>
        <v>0</v>
      </c>
      <c r="O35" s="22">
        <f t="shared" si="3"/>
        <v>0</v>
      </c>
      <c r="P35" s="23" t="s">
        <v>166</v>
      </c>
      <c r="Q35" s="24">
        <f t="shared" si="4"/>
        <v>0</v>
      </c>
    </row>
    <row r="36" spans="1:17" ht="15" customHeight="1">
      <c r="A36" s="32"/>
      <c r="B36" s="21" t="s">
        <v>19</v>
      </c>
      <c r="C36" s="46">
        <v>7</v>
      </c>
      <c r="D36" s="47">
        <v>0</v>
      </c>
      <c r="E36" s="46"/>
      <c r="F36" s="47"/>
      <c r="G36" s="46"/>
      <c r="H36" s="47"/>
      <c r="I36" s="48" t="s">
        <v>64</v>
      </c>
      <c r="J36" s="49" t="s">
        <v>64</v>
      </c>
      <c r="K36" s="50"/>
      <c r="L36" s="81"/>
      <c r="M36" s="50">
        <f t="shared" si="1"/>
        <v>7</v>
      </c>
      <c r="N36" s="67">
        <f t="shared" si="2"/>
        <v>0</v>
      </c>
      <c r="O36" s="22">
        <f t="shared" si="3"/>
        <v>0</v>
      </c>
      <c r="P36" s="23" t="s">
        <v>167</v>
      </c>
      <c r="Q36" s="24">
        <f t="shared" si="4"/>
        <v>0</v>
      </c>
    </row>
    <row r="37" spans="1:19" s="143" customFormat="1" ht="15" customHeight="1">
      <c r="A37" s="129"/>
      <c r="B37" s="130" t="s">
        <v>20</v>
      </c>
      <c r="C37" s="131">
        <v>0</v>
      </c>
      <c r="D37" s="132">
        <v>0</v>
      </c>
      <c r="E37" s="131"/>
      <c r="F37" s="132"/>
      <c r="G37" s="131"/>
      <c r="H37" s="132"/>
      <c r="I37" s="133" t="s">
        <v>64</v>
      </c>
      <c r="J37" s="134" t="s">
        <v>64</v>
      </c>
      <c r="K37" s="137"/>
      <c r="L37" s="136"/>
      <c r="M37" s="137">
        <f t="shared" si="1"/>
        <v>0</v>
      </c>
      <c r="N37" s="138">
        <f t="shared" si="2"/>
        <v>0</v>
      </c>
      <c r="O37" s="139">
        <f t="shared" si="3"/>
        <v>0</v>
      </c>
      <c r="P37" s="140" t="s">
        <v>168</v>
      </c>
      <c r="Q37" s="141">
        <f t="shared" si="4"/>
        <v>0</v>
      </c>
      <c r="R37" s="142"/>
      <c r="S37" s="142"/>
    </row>
    <row r="38" spans="1:17" ht="15" customHeight="1">
      <c r="A38" s="32"/>
      <c r="B38" s="21" t="s">
        <v>21</v>
      </c>
      <c r="C38" s="46">
        <v>9</v>
      </c>
      <c r="D38" s="47">
        <v>0</v>
      </c>
      <c r="E38" s="46"/>
      <c r="F38" s="47"/>
      <c r="G38" s="46"/>
      <c r="H38" s="47"/>
      <c r="I38" s="48" t="s">
        <v>64</v>
      </c>
      <c r="J38" s="49" t="s">
        <v>64</v>
      </c>
      <c r="K38" s="50"/>
      <c r="L38" s="81"/>
      <c r="M38" s="50">
        <f t="shared" si="1"/>
        <v>9</v>
      </c>
      <c r="N38" s="67">
        <f t="shared" si="2"/>
        <v>0</v>
      </c>
      <c r="O38" s="22">
        <f t="shared" si="3"/>
        <v>0</v>
      </c>
      <c r="P38" s="23" t="s">
        <v>169</v>
      </c>
      <c r="Q38" s="24">
        <f t="shared" si="4"/>
        <v>0</v>
      </c>
    </row>
    <row r="39" spans="1:17" ht="15" customHeight="1">
      <c r="A39" s="32"/>
      <c r="B39" s="21" t="s">
        <v>22</v>
      </c>
      <c r="C39" s="46">
        <v>5</v>
      </c>
      <c r="D39" s="47">
        <v>0</v>
      </c>
      <c r="E39" s="46"/>
      <c r="F39" s="47"/>
      <c r="G39" s="46"/>
      <c r="H39" s="47"/>
      <c r="I39" s="48" t="s">
        <v>64</v>
      </c>
      <c r="J39" s="49" t="s">
        <v>64</v>
      </c>
      <c r="K39" s="50"/>
      <c r="L39" s="81"/>
      <c r="M39" s="50">
        <f t="shared" si="1"/>
        <v>5</v>
      </c>
      <c r="N39" s="67">
        <f t="shared" si="2"/>
        <v>0</v>
      </c>
      <c r="O39" s="22">
        <f t="shared" si="3"/>
        <v>0</v>
      </c>
      <c r="P39" s="23" t="s">
        <v>170</v>
      </c>
      <c r="Q39" s="24">
        <f t="shared" si="4"/>
        <v>0</v>
      </c>
    </row>
    <row r="40" spans="1:17" ht="15" customHeight="1">
      <c r="A40" s="32"/>
      <c r="B40" s="21" t="s">
        <v>23</v>
      </c>
      <c r="C40" s="46">
        <v>6</v>
      </c>
      <c r="D40" s="47">
        <v>0</v>
      </c>
      <c r="E40" s="46"/>
      <c r="F40" s="47"/>
      <c r="G40" s="46"/>
      <c r="H40" s="47"/>
      <c r="I40" s="48" t="s">
        <v>64</v>
      </c>
      <c r="J40" s="49" t="s">
        <v>64</v>
      </c>
      <c r="K40" s="50"/>
      <c r="L40" s="81"/>
      <c r="M40" s="50">
        <f t="shared" si="1"/>
        <v>6</v>
      </c>
      <c r="N40" s="67">
        <f t="shared" si="2"/>
        <v>0</v>
      </c>
      <c r="O40" s="22">
        <f>IF(M40=0,(0),((N40/M40)))</f>
        <v>0</v>
      </c>
      <c r="P40" s="23" t="s">
        <v>171</v>
      </c>
      <c r="Q40" s="24">
        <f t="shared" si="4"/>
        <v>0</v>
      </c>
    </row>
    <row r="41" spans="1:17" ht="15" customHeight="1">
      <c r="A41" s="32"/>
      <c r="B41" s="21" t="s">
        <v>24</v>
      </c>
      <c r="C41" s="46">
        <v>3</v>
      </c>
      <c r="D41" s="47">
        <v>1</v>
      </c>
      <c r="E41" s="46"/>
      <c r="F41" s="47"/>
      <c r="G41" s="46"/>
      <c r="H41" s="47"/>
      <c r="I41" s="48" t="s">
        <v>64</v>
      </c>
      <c r="J41" s="49" t="s">
        <v>64</v>
      </c>
      <c r="K41" s="50"/>
      <c r="L41" s="81"/>
      <c r="M41" s="50">
        <f t="shared" si="1"/>
        <v>3</v>
      </c>
      <c r="N41" s="67">
        <f t="shared" si="2"/>
        <v>1</v>
      </c>
      <c r="O41" s="22">
        <f t="shared" si="3"/>
        <v>0.3333333333333333</v>
      </c>
      <c r="P41" s="23" t="s">
        <v>159</v>
      </c>
      <c r="Q41" s="24">
        <f t="shared" si="4"/>
        <v>33.33333333333333</v>
      </c>
    </row>
    <row r="42" spans="1:19" s="143" customFormat="1" ht="15" customHeight="1">
      <c r="A42" s="129"/>
      <c r="B42" s="130" t="s">
        <v>25</v>
      </c>
      <c r="C42" s="131">
        <v>0</v>
      </c>
      <c r="D42" s="132">
        <v>0</v>
      </c>
      <c r="E42" s="131"/>
      <c r="F42" s="132"/>
      <c r="G42" s="131"/>
      <c r="H42" s="132"/>
      <c r="I42" s="133" t="s">
        <v>64</v>
      </c>
      <c r="J42" s="134" t="s">
        <v>64</v>
      </c>
      <c r="K42" s="137"/>
      <c r="L42" s="136"/>
      <c r="M42" s="137">
        <f t="shared" si="1"/>
        <v>0</v>
      </c>
      <c r="N42" s="138">
        <f t="shared" si="2"/>
        <v>0</v>
      </c>
      <c r="O42" s="139">
        <f t="shared" si="3"/>
        <v>0</v>
      </c>
      <c r="P42" s="140" t="s">
        <v>172</v>
      </c>
      <c r="Q42" s="141">
        <f t="shared" si="4"/>
        <v>0</v>
      </c>
      <c r="R42" s="142"/>
      <c r="S42" s="142"/>
    </row>
    <row r="43" spans="1:19" s="143" customFormat="1" ht="15" customHeight="1">
      <c r="A43" s="129"/>
      <c r="B43" s="130" t="s">
        <v>26</v>
      </c>
      <c r="C43" s="131">
        <v>0</v>
      </c>
      <c r="D43" s="132">
        <v>0</v>
      </c>
      <c r="E43" s="131"/>
      <c r="F43" s="132"/>
      <c r="G43" s="131"/>
      <c r="H43" s="132"/>
      <c r="I43" s="133" t="s">
        <v>64</v>
      </c>
      <c r="J43" s="134" t="s">
        <v>64</v>
      </c>
      <c r="K43" s="137"/>
      <c r="L43" s="136"/>
      <c r="M43" s="137">
        <f t="shared" si="1"/>
        <v>0</v>
      </c>
      <c r="N43" s="138">
        <f t="shared" si="2"/>
        <v>0</v>
      </c>
      <c r="O43" s="139">
        <f t="shared" si="3"/>
        <v>0</v>
      </c>
      <c r="P43" s="140" t="s">
        <v>173</v>
      </c>
      <c r="Q43" s="141">
        <f t="shared" si="4"/>
        <v>0</v>
      </c>
      <c r="R43" s="142"/>
      <c r="S43" s="142"/>
    </row>
    <row r="44" spans="1:17" ht="15" customHeight="1">
      <c r="A44" s="32"/>
      <c r="B44" s="21" t="s">
        <v>27</v>
      </c>
      <c r="C44" s="46">
        <v>12</v>
      </c>
      <c r="D44" s="47">
        <v>1</v>
      </c>
      <c r="E44" s="46"/>
      <c r="F44" s="47"/>
      <c r="G44" s="46"/>
      <c r="H44" s="47"/>
      <c r="I44" s="48" t="s">
        <v>64</v>
      </c>
      <c r="J44" s="49" t="s">
        <v>64</v>
      </c>
      <c r="K44" s="50"/>
      <c r="L44" s="81"/>
      <c r="M44" s="50">
        <f t="shared" si="1"/>
        <v>12</v>
      </c>
      <c r="N44" s="67">
        <f t="shared" si="2"/>
        <v>1</v>
      </c>
      <c r="O44" s="22">
        <f t="shared" si="3"/>
        <v>0.08333333333333333</v>
      </c>
      <c r="P44" s="23" t="s">
        <v>160</v>
      </c>
      <c r="Q44" s="24">
        <f t="shared" si="4"/>
        <v>8.333333333333332</v>
      </c>
    </row>
    <row r="45" spans="1:17" ht="15" customHeight="1">
      <c r="A45" s="32"/>
      <c r="B45" s="21" t="s">
        <v>28</v>
      </c>
      <c r="C45" s="46">
        <v>5</v>
      </c>
      <c r="D45" s="47">
        <v>0</v>
      </c>
      <c r="E45" s="86"/>
      <c r="F45" s="47"/>
      <c r="G45" s="86"/>
      <c r="H45" s="47"/>
      <c r="I45" s="48" t="s">
        <v>64</v>
      </c>
      <c r="J45" s="49" t="s">
        <v>64</v>
      </c>
      <c r="K45" s="51"/>
      <c r="L45" s="81"/>
      <c r="M45" s="50">
        <f t="shared" si="1"/>
        <v>5</v>
      </c>
      <c r="N45" s="67">
        <f t="shared" si="2"/>
        <v>0</v>
      </c>
      <c r="O45" s="22">
        <f t="shared" si="3"/>
        <v>0</v>
      </c>
      <c r="P45" s="23" t="s">
        <v>174</v>
      </c>
      <c r="Q45" s="24">
        <f t="shared" si="4"/>
        <v>0</v>
      </c>
    </row>
    <row r="46" spans="1:17" ht="15" customHeight="1">
      <c r="A46" s="32"/>
      <c r="B46" s="21" t="s">
        <v>29</v>
      </c>
      <c r="C46" s="46">
        <v>9</v>
      </c>
      <c r="D46" s="47">
        <v>0</v>
      </c>
      <c r="E46" s="86"/>
      <c r="F46" s="47"/>
      <c r="G46" s="86"/>
      <c r="H46" s="47"/>
      <c r="I46" s="48" t="s">
        <v>64</v>
      </c>
      <c r="J46" s="49" t="s">
        <v>64</v>
      </c>
      <c r="K46" s="51"/>
      <c r="L46" s="81"/>
      <c r="M46" s="50">
        <f t="shared" si="1"/>
        <v>9</v>
      </c>
      <c r="N46" s="67">
        <f t="shared" si="2"/>
        <v>0</v>
      </c>
      <c r="O46" s="22">
        <f t="shared" si="3"/>
        <v>0</v>
      </c>
      <c r="P46" s="23" t="s">
        <v>175</v>
      </c>
      <c r="Q46" s="24">
        <f t="shared" si="4"/>
        <v>0</v>
      </c>
    </row>
    <row r="47" spans="1:17" ht="15" customHeight="1">
      <c r="A47" s="32"/>
      <c r="B47" s="21" t="s">
        <v>30</v>
      </c>
      <c r="C47" s="46">
        <v>4</v>
      </c>
      <c r="D47" s="47">
        <v>0</v>
      </c>
      <c r="E47" s="86"/>
      <c r="F47" s="47"/>
      <c r="G47" s="86"/>
      <c r="H47" s="47"/>
      <c r="I47" s="48" t="s">
        <v>64</v>
      </c>
      <c r="J47" s="49" t="s">
        <v>64</v>
      </c>
      <c r="K47" s="51"/>
      <c r="L47" s="81"/>
      <c r="M47" s="50">
        <f t="shared" si="1"/>
        <v>4</v>
      </c>
      <c r="N47" s="67">
        <f t="shared" si="2"/>
        <v>0</v>
      </c>
      <c r="O47" s="22">
        <f t="shared" si="3"/>
        <v>0</v>
      </c>
      <c r="P47" s="23" t="s">
        <v>176</v>
      </c>
      <c r="Q47" s="24">
        <f t="shared" si="4"/>
        <v>0</v>
      </c>
    </row>
    <row r="48" spans="1:17" ht="15" customHeight="1">
      <c r="A48" s="32"/>
      <c r="B48" s="21" t="s">
        <v>31</v>
      </c>
      <c r="C48" s="46">
        <v>11</v>
      </c>
      <c r="D48" s="47">
        <v>0</v>
      </c>
      <c r="E48" s="86"/>
      <c r="F48" s="47"/>
      <c r="G48" s="86"/>
      <c r="H48" s="47"/>
      <c r="I48" s="48" t="s">
        <v>64</v>
      </c>
      <c r="J48" s="49" t="s">
        <v>64</v>
      </c>
      <c r="K48" s="51"/>
      <c r="L48" s="81"/>
      <c r="M48" s="50">
        <f t="shared" si="1"/>
        <v>11</v>
      </c>
      <c r="N48" s="67">
        <f t="shared" si="2"/>
        <v>0</v>
      </c>
      <c r="O48" s="22">
        <f t="shared" si="3"/>
        <v>0</v>
      </c>
      <c r="P48" s="23" t="s">
        <v>177</v>
      </c>
      <c r="Q48" s="24">
        <f t="shared" si="4"/>
        <v>0</v>
      </c>
    </row>
    <row r="49" spans="1:17" ht="15" customHeight="1">
      <c r="A49" s="32"/>
      <c r="B49" s="21" t="s">
        <v>32</v>
      </c>
      <c r="C49" s="46">
        <v>3</v>
      </c>
      <c r="D49" s="47">
        <v>0</v>
      </c>
      <c r="E49" s="86"/>
      <c r="F49" s="47"/>
      <c r="G49" s="86"/>
      <c r="H49" s="47"/>
      <c r="I49" s="48" t="s">
        <v>64</v>
      </c>
      <c r="J49" s="49" t="s">
        <v>64</v>
      </c>
      <c r="K49" s="51"/>
      <c r="L49" s="81"/>
      <c r="M49" s="50">
        <f t="shared" si="1"/>
        <v>3</v>
      </c>
      <c r="N49" s="67">
        <f t="shared" si="2"/>
        <v>0</v>
      </c>
      <c r="O49" s="22">
        <f t="shared" si="3"/>
        <v>0</v>
      </c>
      <c r="P49" s="23" t="s">
        <v>91</v>
      </c>
      <c r="Q49" s="24">
        <f t="shared" si="4"/>
        <v>0</v>
      </c>
    </row>
    <row r="50" spans="1:19" s="143" customFormat="1" ht="15" customHeight="1">
      <c r="A50" s="129"/>
      <c r="B50" s="130" t="s">
        <v>33</v>
      </c>
      <c r="C50" s="131">
        <v>0</v>
      </c>
      <c r="D50" s="132">
        <v>0</v>
      </c>
      <c r="E50" s="144"/>
      <c r="F50" s="132"/>
      <c r="G50" s="144"/>
      <c r="H50" s="132"/>
      <c r="I50" s="133" t="s">
        <v>64</v>
      </c>
      <c r="J50" s="134" t="s">
        <v>64</v>
      </c>
      <c r="K50" s="135"/>
      <c r="L50" s="136"/>
      <c r="M50" s="137">
        <f t="shared" si="1"/>
        <v>0</v>
      </c>
      <c r="N50" s="138">
        <f t="shared" si="2"/>
        <v>0</v>
      </c>
      <c r="O50" s="139">
        <f t="shared" si="3"/>
        <v>0</v>
      </c>
      <c r="P50" s="140" t="s">
        <v>92</v>
      </c>
      <c r="Q50" s="141">
        <f t="shared" si="4"/>
        <v>0</v>
      </c>
      <c r="R50" s="142"/>
      <c r="S50" s="142"/>
    </row>
    <row r="51" spans="1:17" ht="15" customHeight="1">
      <c r="A51" s="32"/>
      <c r="B51" s="21" t="s">
        <v>34</v>
      </c>
      <c r="C51" s="46">
        <v>5</v>
      </c>
      <c r="D51" s="47">
        <v>0</v>
      </c>
      <c r="E51" s="86"/>
      <c r="F51" s="47"/>
      <c r="G51" s="86"/>
      <c r="H51" s="47"/>
      <c r="I51" s="48" t="s">
        <v>64</v>
      </c>
      <c r="J51" s="49" t="s">
        <v>64</v>
      </c>
      <c r="K51" s="51"/>
      <c r="L51" s="81"/>
      <c r="M51" s="50">
        <f t="shared" si="1"/>
        <v>5</v>
      </c>
      <c r="N51" s="67">
        <f t="shared" si="2"/>
        <v>0</v>
      </c>
      <c r="O51" s="22">
        <f t="shared" si="3"/>
        <v>0</v>
      </c>
      <c r="P51" s="23" t="s">
        <v>93</v>
      </c>
      <c r="Q51" s="24">
        <f t="shared" si="4"/>
        <v>0</v>
      </c>
    </row>
    <row r="52" spans="1:19" s="143" customFormat="1" ht="15" customHeight="1">
      <c r="A52" s="129"/>
      <c r="B52" s="130" t="s">
        <v>35</v>
      </c>
      <c r="C52" s="131">
        <v>0</v>
      </c>
      <c r="D52" s="132">
        <v>0</v>
      </c>
      <c r="E52" s="144"/>
      <c r="F52" s="132"/>
      <c r="G52" s="144"/>
      <c r="H52" s="132"/>
      <c r="I52" s="133" t="s">
        <v>64</v>
      </c>
      <c r="J52" s="134" t="s">
        <v>64</v>
      </c>
      <c r="K52" s="135"/>
      <c r="L52" s="136"/>
      <c r="M52" s="137">
        <f t="shared" si="1"/>
        <v>0</v>
      </c>
      <c r="N52" s="138">
        <f t="shared" si="2"/>
        <v>0</v>
      </c>
      <c r="O52" s="139">
        <f t="shared" si="3"/>
        <v>0</v>
      </c>
      <c r="P52" s="140" t="s">
        <v>94</v>
      </c>
      <c r="Q52" s="141">
        <f t="shared" si="4"/>
        <v>0</v>
      </c>
      <c r="R52" s="142"/>
      <c r="S52" s="142"/>
    </row>
    <row r="53" spans="1:17" ht="15" customHeight="1">
      <c r="A53" s="32"/>
      <c r="B53" s="21" t="s">
        <v>36</v>
      </c>
      <c r="C53" s="46">
        <v>7</v>
      </c>
      <c r="D53" s="47">
        <v>0</v>
      </c>
      <c r="E53" s="86"/>
      <c r="F53" s="47"/>
      <c r="G53" s="86"/>
      <c r="H53" s="47"/>
      <c r="I53" s="48" t="s">
        <v>64</v>
      </c>
      <c r="J53" s="49" t="s">
        <v>64</v>
      </c>
      <c r="K53" s="51"/>
      <c r="L53" s="81"/>
      <c r="M53" s="50">
        <f t="shared" si="1"/>
        <v>7</v>
      </c>
      <c r="N53" s="67">
        <f t="shared" si="2"/>
        <v>0</v>
      </c>
      <c r="O53" s="22">
        <f t="shared" si="3"/>
        <v>0</v>
      </c>
      <c r="P53" s="23" t="s">
        <v>95</v>
      </c>
      <c r="Q53" s="24">
        <f t="shared" si="4"/>
        <v>0</v>
      </c>
    </row>
    <row r="54" spans="1:17" ht="15" customHeight="1">
      <c r="A54" s="32"/>
      <c r="B54" s="21" t="s">
        <v>37</v>
      </c>
      <c r="C54" s="46">
        <v>0</v>
      </c>
      <c r="D54" s="47">
        <v>0</v>
      </c>
      <c r="E54" s="86"/>
      <c r="F54" s="47"/>
      <c r="G54" s="86"/>
      <c r="H54" s="47"/>
      <c r="I54" s="48" t="s">
        <v>64</v>
      </c>
      <c r="J54" s="49" t="s">
        <v>64</v>
      </c>
      <c r="K54" s="51"/>
      <c r="L54" s="81"/>
      <c r="M54" s="50">
        <f t="shared" si="1"/>
        <v>0</v>
      </c>
      <c r="N54" s="67">
        <f t="shared" si="2"/>
        <v>0</v>
      </c>
      <c r="O54" s="22">
        <f t="shared" si="3"/>
        <v>0</v>
      </c>
      <c r="P54" s="23" t="s">
        <v>96</v>
      </c>
      <c r="Q54" s="24">
        <f t="shared" si="4"/>
        <v>0</v>
      </c>
    </row>
    <row r="55" spans="1:19" s="70" customFormat="1" ht="16.5" customHeight="1">
      <c r="A55" s="27" t="s">
        <v>11</v>
      </c>
      <c r="B55" s="33"/>
      <c r="C55" s="56">
        <f>SUM(C26:C54)</f>
        <v>308</v>
      </c>
      <c r="D55" s="57">
        <f>SUM(D26:D54)</f>
        <v>8</v>
      </c>
      <c r="E55" s="87">
        <f>SUM(E26:E54)</f>
        <v>0</v>
      </c>
      <c r="F55" s="57">
        <f>SUM(F26:F54)</f>
        <v>0</v>
      </c>
      <c r="G55" s="87">
        <f>SUM(G26:G54)</f>
        <v>0</v>
      </c>
      <c r="H55" s="85">
        <f>SUM(H27:H54)</f>
        <v>0</v>
      </c>
      <c r="I55" s="68" t="s">
        <v>100</v>
      </c>
      <c r="J55" s="69" t="s">
        <v>100</v>
      </c>
      <c r="K55" s="56">
        <f>SUM(K26:K54)</f>
        <v>0</v>
      </c>
      <c r="L55" s="57">
        <f>SUM(L26:L54)</f>
        <v>0</v>
      </c>
      <c r="M55" s="87">
        <f>SUM(M26:M54)</f>
        <v>308</v>
      </c>
      <c r="N55" s="55">
        <f t="shared" si="2"/>
        <v>8</v>
      </c>
      <c r="O55" s="29">
        <f t="shared" si="3"/>
        <v>0.025974025974025976</v>
      </c>
      <c r="P55" s="30" t="s">
        <v>97</v>
      </c>
      <c r="Q55" s="31">
        <f t="shared" si="4"/>
        <v>2.5974025974025974</v>
      </c>
      <c r="R55" s="30"/>
      <c r="S55" s="31"/>
    </row>
    <row r="56" spans="1:19" s="70" customFormat="1" ht="16.5" customHeight="1" thickBot="1">
      <c r="A56" s="34" t="s">
        <v>107</v>
      </c>
      <c r="B56" s="35"/>
      <c r="C56" s="58">
        <f aca="true" t="shared" si="6" ref="C56:H56">C25+C55</f>
        <v>522</v>
      </c>
      <c r="D56" s="59">
        <f t="shared" si="6"/>
        <v>14</v>
      </c>
      <c r="E56" s="58">
        <f t="shared" si="6"/>
        <v>0</v>
      </c>
      <c r="F56" s="59">
        <f t="shared" si="6"/>
        <v>0</v>
      </c>
      <c r="G56" s="88">
        <f t="shared" si="6"/>
        <v>0</v>
      </c>
      <c r="H56" s="89">
        <f t="shared" si="6"/>
        <v>0</v>
      </c>
      <c r="I56" s="90" t="s">
        <v>100</v>
      </c>
      <c r="J56" s="91" t="s">
        <v>100</v>
      </c>
      <c r="K56" s="58">
        <f>K25+K55</f>
        <v>0</v>
      </c>
      <c r="L56" s="59">
        <f>L25+L55</f>
        <v>0</v>
      </c>
      <c r="M56" s="88">
        <f>M25+M55</f>
        <v>522</v>
      </c>
      <c r="N56" s="59">
        <f t="shared" si="2"/>
        <v>14</v>
      </c>
      <c r="O56" s="29">
        <f>IF(M56=0,(0),((N56/M56)))</f>
        <v>0.02681992337164751</v>
      </c>
      <c r="P56" s="36" t="s">
        <v>107</v>
      </c>
      <c r="Q56" s="31">
        <f t="shared" si="4"/>
        <v>2.681992337164751</v>
      </c>
      <c r="R56" s="36"/>
      <c r="S56" s="31"/>
    </row>
    <row r="57" spans="4:19" ht="15" customHeight="1">
      <c r="D57" s="61"/>
      <c r="E57" s="62"/>
      <c r="F57" s="61"/>
      <c r="G57" s="62"/>
      <c r="H57" s="63"/>
      <c r="I57" s="62"/>
      <c r="J57" s="63"/>
      <c r="K57" s="63"/>
      <c r="L57" s="63"/>
      <c r="N57" s="38"/>
      <c r="O57" s="12" t="s">
        <v>242</v>
      </c>
      <c r="P57" s="39"/>
      <c r="Q57" s="39"/>
      <c r="R57" s="39"/>
      <c r="S57" s="39"/>
    </row>
  </sheetData>
  <mergeCells count="1">
    <mergeCell ref="A1:O1"/>
  </mergeCells>
  <printOptions horizontalCentered="1"/>
  <pageMargins left="0.3937007874015748" right="0.36" top="0.45" bottom="0.29" header="0.3937007874015748" footer="0.275590551181102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D21" sqref="D21"/>
    </sheetView>
  </sheetViews>
  <sheetFormatPr defaultColWidth="9.00390625" defaultRowHeight="16.5"/>
  <cols>
    <col min="1" max="1" width="6.50390625" style="8" bestFit="1" customWidth="1"/>
    <col min="2" max="2" width="10.25390625" style="8" customWidth="1"/>
    <col min="3" max="9" width="8.75390625" style="8" customWidth="1"/>
    <col min="10" max="11" width="10.50390625" style="8" customWidth="1"/>
    <col min="12" max="12" width="9.375" style="8" customWidth="1"/>
    <col min="13" max="16384" width="8.875" style="8" customWidth="1"/>
  </cols>
  <sheetData>
    <row r="1" spans="1:12" s="1" customFormat="1" ht="36" customHeight="1">
      <c r="A1" s="118" t="s">
        <v>60</v>
      </c>
      <c r="B1" s="119"/>
      <c r="C1" s="119"/>
      <c r="D1" s="119"/>
      <c r="E1" s="119"/>
      <c r="F1" s="119"/>
      <c r="G1" s="120"/>
      <c r="H1" s="120"/>
      <c r="I1" s="120"/>
      <c r="J1" s="120"/>
      <c r="K1" s="120"/>
      <c r="L1" s="120"/>
    </row>
    <row r="2" spans="1:12" s="1" customFormat="1" ht="39">
      <c r="A2" s="5" t="s">
        <v>52</v>
      </c>
      <c r="B2" s="5" t="s">
        <v>62</v>
      </c>
      <c r="C2" s="5" t="s">
        <v>53</v>
      </c>
      <c r="D2" s="5" t="s">
        <v>54</v>
      </c>
      <c r="E2" s="5" t="s">
        <v>55</v>
      </c>
      <c r="F2" s="5" t="s">
        <v>59</v>
      </c>
      <c r="G2" s="5" t="s">
        <v>67</v>
      </c>
      <c r="H2" s="5" t="s">
        <v>63</v>
      </c>
      <c r="I2" s="5" t="s">
        <v>68</v>
      </c>
      <c r="J2" s="5" t="s">
        <v>99</v>
      </c>
      <c r="K2" s="5" t="s">
        <v>155</v>
      </c>
      <c r="L2" s="5" t="s">
        <v>56</v>
      </c>
    </row>
    <row r="3" spans="1:12" s="1" customFormat="1" ht="38.25" customHeight="1">
      <c r="A3" s="5" t="s">
        <v>57</v>
      </c>
      <c r="B3" s="5">
        <v>422</v>
      </c>
      <c r="C3" s="6">
        <v>1066</v>
      </c>
      <c r="D3" s="6">
        <v>1649</v>
      </c>
      <c r="E3" s="6">
        <v>2485</v>
      </c>
      <c r="F3" s="6">
        <v>4060</v>
      </c>
      <c r="G3" s="6">
        <v>3615</v>
      </c>
      <c r="H3" s="6">
        <v>2836</v>
      </c>
      <c r="I3" s="6">
        <v>3518</v>
      </c>
      <c r="J3" s="6">
        <v>3042</v>
      </c>
      <c r="K3" s="6">
        <v>526</v>
      </c>
      <c r="L3" s="7">
        <f>SUM(B3:K3)</f>
        <v>23219</v>
      </c>
    </row>
    <row r="4" spans="2:12" s="1" customFormat="1" ht="15.75">
      <c r="B4" s="2"/>
      <c r="G4" s="3"/>
      <c r="H4" s="3"/>
      <c r="I4" s="3"/>
      <c r="J4" s="3"/>
      <c r="K4" s="3"/>
      <c r="L4" s="12" t="s">
        <v>242</v>
      </c>
    </row>
  </sheetData>
  <mergeCells count="1">
    <mergeCell ref="A1:L1"/>
  </mergeCells>
  <printOptions horizontalCentered="1"/>
  <pageMargins left="0.23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9:J42"/>
  <sheetViews>
    <sheetView tabSelected="1" view="pageBreakPreview" zoomScale="75" zoomScaleNormal="75" zoomScaleSheetLayoutView="75" workbookViewId="0" topLeftCell="A13">
      <selection activeCell="M13" sqref="M13"/>
    </sheetView>
  </sheetViews>
  <sheetFormatPr defaultColWidth="9.00390625" defaultRowHeight="16.5"/>
  <cols>
    <col min="16" max="16" width="9.875" style="0" customWidth="1"/>
  </cols>
  <sheetData>
    <row r="18" ht="12" customHeight="1"/>
    <row r="19" spans="1:10" ht="34.5" customHeight="1">
      <c r="A19" s="123" t="s">
        <v>245</v>
      </c>
      <c r="B19" s="124"/>
      <c r="C19" s="124"/>
      <c r="D19" s="124"/>
      <c r="E19" s="124"/>
      <c r="F19" s="124"/>
      <c r="G19" s="124"/>
      <c r="H19" s="124"/>
      <c r="I19" s="124"/>
      <c r="J19" s="124"/>
    </row>
    <row r="40" spans="1:10" ht="15.75">
      <c r="A40" s="123" t="s">
        <v>156</v>
      </c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0" ht="15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ht="15.75">
      <c r="J42" s="12" t="s">
        <v>243</v>
      </c>
    </row>
  </sheetData>
  <mergeCells count="2">
    <mergeCell ref="A40:J41"/>
    <mergeCell ref="A19:J19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="50" zoomScaleNormal="65" zoomScaleSheetLayoutView="50" workbookViewId="0" topLeftCell="A1">
      <selection activeCell="U26" sqref="U26"/>
    </sheetView>
  </sheetViews>
  <sheetFormatPr defaultColWidth="9.00390625" defaultRowHeight="16.5"/>
  <cols>
    <col min="1" max="1" width="8.125" style="4" customWidth="1"/>
    <col min="2" max="3" width="21.50390625" style="37" customWidth="1"/>
    <col min="4" max="4" width="13.875" style="4" customWidth="1"/>
    <col min="5" max="5" width="13.875" style="79" customWidth="1"/>
    <col min="6" max="6" width="13.875" style="4" customWidth="1"/>
    <col min="7" max="7" width="13.875" style="79" customWidth="1"/>
    <col min="8" max="9" width="13.875" style="4" customWidth="1"/>
    <col min="10" max="11" width="13.875" style="4" hidden="1" customWidth="1"/>
    <col min="12" max="14" width="13.875" style="4" customWidth="1"/>
    <col min="15" max="16384" width="9.00390625" style="4" customWidth="1"/>
  </cols>
  <sheetData>
    <row r="1" spans="1:14" ht="29.25" customHeight="1" thickBot="1">
      <c r="A1" s="121" t="s">
        <v>161</v>
      </c>
      <c r="B1" s="122"/>
      <c r="C1" s="122"/>
      <c r="D1" s="148"/>
      <c r="E1" s="148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32.25" customHeight="1">
      <c r="A2" s="105"/>
      <c r="B2" s="105" t="s">
        <v>0</v>
      </c>
      <c r="C2" s="113" t="s">
        <v>158</v>
      </c>
      <c r="D2" s="11" t="s">
        <v>72</v>
      </c>
      <c r="E2" s="17" t="s">
        <v>157</v>
      </c>
      <c r="F2" s="97" t="s">
        <v>73</v>
      </c>
      <c r="G2" s="17" t="s">
        <v>109</v>
      </c>
      <c r="H2" s="97" t="s">
        <v>74</v>
      </c>
      <c r="I2" s="94" t="s">
        <v>110</v>
      </c>
      <c r="J2" s="94" t="s">
        <v>75</v>
      </c>
      <c r="K2" s="102" t="s">
        <v>76</v>
      </c>
      <c r="L2" s="42" t="s">
        <v>58</v>
      </c>
      <c r="M2" s="43" t="s">
        <v>70</v>
      </c>
      <c r="N2" s="105" t="s">
        <v>244</v>
      </c>
    </row>
    <row r="3" spans="1:14" ht="15" customHeight="1">
      <c r="A3" s="125" t="s">
        <v>1</v>
      </c>
      <c r="B3" s="111" t="s">
        <v>3</v>
      </c>
      <c r="C3" s="146">
        <v>1</v>
      </c>
      <c r="D3" s="46">
        <v>73</v>
      </c>
      <c r="E3" s="47">
        <v>3</v>
      </c>
      <c r="F3" s="86"/>
      <c r="G3" s="47"/>
      <c r="H3" s="86"/>
      <c r="I3" s="84"/>
      <c r="J3" s="73" t="s">
        <v>100</v>
      </c>
      <c r="K3" s="49" t="s">
        <v>100</v>
      </c>
      <c r="L3" s="51"/>
      <c r="M3" s="82"/>
      <c r="N3" s="114">
        <f>E3+I3+G3+M3+C3</f>
        <v>4</v>
      </c>
    </row>
    <row r="4" spans="1:14" ht="15" customHeight="1">
      <c r="A4" s="125"/>
      <c r="B4" s="111" t="s">
        <v>2</v>
      </c>
      <c r="C4" s="146">
        <v>1</v>
      </c>
      <c r="D4" s="46">
        <v>76</v>
      </c>
      <c r="E4" s="47">
        <v>2</v>
      </c>
      <c r="F4" s="86"/>
      <c r="G4" s="47"/>
      <c r="H4" s="86"/>
      <c r="I4" s="84"/>
      <c r="J4" s="73" t="s">
        <v>100</v>
      </c>
      <c r="K4" s="49" t="s">
        <v>100</v>
      </c>
      <c r="L4" s="51"/>
      <c r="M4" s="82"/>
      <c r="N4" s="114">
        <f aca="true" t="shared" si="0" ref="N4:N11">E4+I4+G4+M4+C4</f>
        <v>3</v>
      </c>
    </row>
    <row r="5" spans="1:14" ht="15" customHeight="1">
      <c r="A5" s="125"/>
      <c r="B5" s="111" t="s">
        <v>4</v>
      </c>
      <c r="C5" s="146">
        <v>0</v>
      </c>
      <c r="D5" s="46">
        <v>30</v>
      </c>
      <c r="E5" s="47">
        <v>1</v>
      </c>
      <c r="F5" s="86"/>
      <c r="G5" s="47"/>
      <c r="H5" s="86"/>
      <c r="I5" s="84"/>
      <c r="J5" s="73"/>
      <c r="K5" s="49"/>
      <c r="L5" s="51"/>
      <c r="M5" s="110"/>
      <c r="N5" s="114">
        <f t="shared" si="0"/>
        <v>1</v>
      </c>
    </row>
    <row r="6" spans="1:14" ht="15" customHeight="1">
      <c r="A6" s="125" t="s">
        <v>12</v>
      </c>
      <c r="B6" s="111" t="s">
        <v>104</v>
      </c>
      <c r="C6" s="146">
        <v>1</v>
      </c>
      <c r="D6" s="46">
        <v>0</v>
      </c>
      <c r="E6" s="47">
        <v>0</v>
      </c>
      <c r="F6" s="86"/>
      <c r="G6" s="47"/>
      <c r="H6" s="86"/>
      <c r="I6" s="84"/>
      <c r="J6" s="73"/>
      <c r="K6" s="49"/>
      <c r="L6" s="51"/>
      <c r="M6" s="110"/>
      <c r="N6" s="114">
        <f t="shared" si="0"/>
        <v>1</v>
      </c>
    </row>
    <row r="7" spans="1:14" ht="15" customHeight="1">
      <c r="A7" s="126"/>
      <c r="B7" s="111" t="s">
        <v>103</v>
      </c>
      <c r="C7" s="146">
        <v>0</v>
      </c>
      <c r="D7" s="9">
        <v>95</v>
      </c>
      <c r="E7" s="76">
        <v>5</v>
      </c>
      <c r="F7" s="98"/>
      <c r="G7" s="76"/>
      <c r="H7" s="101"/>
      <c r="I7" s="92"/>
      <c r="J7" s="93" t="s">
        <v>100</v>
      </c>
      <c r="K7" s="10" t="s">
        <v>100</v>
      </c>
      <c r="L7" s="108"/>
      <c r="M7" s="109"/>
      <c r="N7" s="114">
        <f t="shared" si="0"/>
        <v>5</v>
      </c>
    </row>
    <row r="8" spans="1:14" ht="15" customHeight="1">
      <c r="A8" s="125"/>
      <c r="B8" s="111" t="s">
        <v>106</v>
      </c>
      <c r="C8" s="146">
        <v>0</v>
      </c>
      <c r="D8" s="46">
        <v>17</v>
      </c>
      <c r="E8" s="47">
        <v>1</v>
      </c>
      <c r="F8" s="86"/>
      <c r="G8" s="47"/>
      <c r="H8" s="86"/>
      <c r="I8" s="84"/>
      <c r="J8" s="73">
        <v>0</v>
      </c>
      <c r="K8" s="49">
        <v>0</v>
      </c>
      <c r="L8" s="51"/>
      <c r="M8" s="83"/>
      <c r="N8" s="114">
        <f t="shared" si="0"/>
        <v>1</v>
      </c>
    </row>
    <row r="9" spans="1:14" ht="15" customHeight="1">
      <c r="A9" s="127"/>
      <c r="B9" s="111" t="s">
        <v>159</v>
      </c>
      <c r="C9" s="146">
        <v>0</v>
      </c>
      <c r="D9" s="46">
        <v>3</v>
      </c>
      <c r="E9" s="47">
        <v>1</v>
      </c>
      <c r="F9" s="86"/>
      <c r="G9" s="47"/>
      <c r="H9" s="86"/>
      <c r="I9" s="84"/>
      <c r="J9" s="73" t="s">
        <v>100</v>
      </c>
      <c r="K9" s="49" t="s">
        <v>100</v>
      </c>
      <c r="L9" s="51"/>
      <c r="M9" s="83"/>
      <c r="N9" s="114">
        <f t="shared" si="0"/>
        <v>1</v>
      </c>
    </row>
    <row r="10" spans="1:14" ht="15" customHeight="1">
      <c r="A10" s="127"/>
      <c r="B10" s="111" t="s">
        <v>160</v>
      </c>
      <c r="C10" s="146">
        <v>1</v>
      </c>
      <c r="D10" s="46">
        <v>12</v>
      </c>
      <c r="E10" s="47">
        <v>1</v>
      </c>
      <c r="F10" s="86"/>
      <c r="G10" s="47"/>
      <c r="H10" s="86"/>
      <c r="I10" s="84"/>
      <c r="J10" s="73" t="s">
        <v>100</v>
      </c>
      <c r="K10" s="49" t="s">
        <v>100</v>
      </c>
      <c r="L10" s="51"/>
      <c r="M10" s="83"/>
      <c r="N10" s="114">
        <f t="shared" si="0"/>
        <v>2</v>
      </c>
    </row>
    <row r="11" spans="1:14" ht="19.5" customHeight="1" thickBot="1">
      <c r="A11" s="128" t="s">
        <v>108</v>
      </c>
      <c r="B11" s="112"/>
      <c r="C11" s="147">
        <f>SUM(C3:C10)</f>
        <v>4</v>
      </c>
      <c r="D11" s="149"/>
      <c r="E11" s="100">
        <f>SUM(E3:E10)</f>
        <v>14</v>
      </c>
      <c r="F11" s="99"/>
      <c r="G11" s="100"/>
      <c r="H11" s="99"/>
      <c r="I11" s="95"/>
      <c r="J11" s="96">
        <v>0</v>
      </c>
      <c r="K11" s="103">
        <v>0</v>
      </c>
      <c r="L11" s="104"/>
      <c r="M11" s="100"/>
      <c r="N11" s="158">
        <f t="shared" si="0"/>
        <v>18</v>
      </c>
    </row>
    <row r="12" spans="1:14" ht="15" customHeight="1">
      <c r="A12" s="106"/>
      <c r="E12" s="77"/>
      <c r="F12" s="78"/>
      <c r="G12" s="77"/>
      <c r="H12" s="78"/>
      <c r="I12" s="38"/>
      <c r="J12" s="78"/>
      <c r="K12" s="38"/>
      <c r="L12" s="38"/>
      <c r="M12" s="38"/>
      <c r="N12" s="38"/>
    </row>
    <row r="13" ht="15.75">
      <c r="A13" s="107"/>
    </row>
    <row r="42" ht="15.75">
      <c r="N42" s="12" t="s">
        <v>243</v>
      </c>
    </row>
  </sheetData>
  <mergeCells count="1">
    <mergeCell ref="A1:N1"/>
  </mergeCells>
  <printOptions horizontalCentered="1"/>
  <pageMargins left="0.3937007874015748" right="0.36" top="0.45" bottom="0.29" header="0.3937007874015748" footer="0.2755905511811024"/>
  <pageSetup fitToHeight="1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22" sqref="C22"/>
    </sheetView>
  </sheetViews>
  <sheetFormatPr defaultColWidth="9.00390625" defaultRowHeight="16.5"/>
  <cols>
    <col min="1" max="1" width="14.625" style="145" customWidth="1"/>
    <col min="2" max="2" width="15.00390625" style="145" customWidth="1"/>
    <col min="3" max="3" width="8.875" style="145" customWidth="1"/>
    <col min="4" max="4" width="13.125" style="145" customWidth="1"/>
    <col min="5" max="7" width="8.875" style="145" customWidth="1"/>
    <col min="8" max="8" width="11.50390625" style="145" customWidth="1"/>
    <col min="9" max="16384" width="8.875" style="145" customWidth="1"/>
  </cols>
  <sheetData>
    <row r="1" spans="1:8" ht="15.75">
      <c r="A1" s="145" t="s">
        <v>232</v>
      </c>
      <c r="B1" s="145" t="s">
        <v>233</v>
      </c>
      <c r="C1" s="145" t="s">
        <v>234</v>
      </c>
      <c r="D1" s="145" t="s">
        <v>235</v>
      </c>
      <c r="E1" s="145" t="s">
        <v>236</v>
      </c>
      <c r="F1" s="145" t="s">
        <v>237</v>
      </c>
      <c r="G1" s="145" t="s">
        <v>238</v>
      </c>
      <c r="H1" s="145" t="s">
        <v>239</v>
      </c>
    </row>
    <row r="2" spans="1:7" ht="15.75">
      <c r="A2" s="145">
        <v>10000000493</v>
      </c>
      <c r="B2" s="145" t="s">
        <v>178</v>
      </c>
      <c r="C2" s="145" t="s">
        <v>179</v>
      </c>
      <c r="D2" s="145" t="s">
        <v>180</v>
      </c>
      <c r="E2" s="145" t="s">
        <v>181</v>
      </c>
      <c r="F2" s="145" t="s">
        <v>182</v>
      </c>
      <c r="G2" s="145" t="s">
        <v>183</v>
      </c>
    </row>
    <row r="3" spans="1:8" ht="15.75">
      <c r="A3" s="145">
        <v>10000000476</v>
      </c>
      <c r="B3" s="145" t="s">
        <v>35</v>
      </c>
      <c r="C3" s="145" t="s">
        <v>184</v>
      </c>
      <c r="D3" s="145" t="s">
        <v>185</v>
      </c>
      <c r="E3" s="145" t="s">
        <v>186</v>
      </c>
      <c r="F3" s="145" t="s">
        <v>182</v>
      </c>
      <c r="G3" s="145" t="s">
        <v>183</v>
      </c>
      <c r="H3" s="145" t="s">
        <v>187</v>
      </c>
    </row>
    <row r="4" spans="1:7" ht="15.75">
      <c r="A4" s="145">
        <v>10000000475</v>
      </c>
      <c r="B4" s="145" t="s">
        <v>27</v>
      </c>
      <c r="C4" s="145" t="s">
        <v>188</v>
      </c>
      <c r="D4" s="145" t="s">
        <v>189</v>
      </c>
      <c r="E4" s="145" t="s">
        <v>190</v>
      </c>
      <c r="F4" s="145" t="s">
        <v>182</v>
      </c>
      <c r="G4" s="145" t="s">
        <v>183</v>
      </c>
    </row>
    <row r="5" spans="1:7" ht="15.75">
      <c r="A5" s="145">
        <v>10000000471</v>
      </c>
      <c r="B5" s="145" t="s">
        <v>178</v>
      </c>
      <c r="C5" s="145" t="s">
        <v>191</v>
      </c>
      <c r="D5" s="145" t="s">
        <v>192</v>
      </c>
      <c r="E5" s="145" t="s">
        <v>193</v>
      </c>
      <c r="F5" s="145" t="s">
        <v>182</v>
      </c>
      <c r="G5" s="145" t="s">
        <v>183</v>
      </c>
    </row>
    <row r="6" spans="1:6" ht="15.75">
      <c r="A6" s="145">
        <v>10000000442</v>
      </c>
      <c r="B6" s="145" t="s">
        <v>178</v>
      </c>
      <c r="C6" s="145" t="s">
        <v>194</v>
      </c>
      <c r="D6" s="145" t="s">
        <v>195</v>
      </c>
      <c r="E6" s="145" t="s">
        <v>182</v>
      </c>
      <c r="F6" s="145" t="s">
        <v>183</v>
      </c>
    </row>
    <row r="7" spans="1:8" ht="15.75">
      <c r="A7" s="145">
        <v>10000000439</v>
      </c>
      <c r="B7" s="145" t="s">
        <v>3</v>
      </c>
      <c r="C7" s="145" t="s">
        <v>194</v>
      </c>
      <c r="D7" s="145" t="s">
        <v>196</v>
      </c>
      <c r="E7" s="145" t="s">
        <v>197</v>
      </c>
      <c r="F7" s="145" t="s">
        <v>182</v>
      </c>
      <c r="G7" s="145" t="s">
        <v>183</v>
      </c>
      <c r="H7" s="145" t="s">
        <v>187</v>
      </c>
    </row>
    <row r="8" spans="1:7" ht="15.75">
      <c r="A8" s="145">
        <v>10000000394</v>
      </c>
      <c r="B8" s="145" t="s">
        <v>2</v>
      </c>
      <c r="C8" s="145" t="s">
        <v>198</v>
      </c>
      <c r="D8" s="145" t="s">
        <v>199</v>
      </c>
      <c r="E8" s="145" t="s">
        <v>200</v>
      </c>
      <c r="F8" s="145" t="s">
        <v>182</v>
      </c>
      <c r="G8" s="145" t="s">
        <v>183</v>
      </c>
    </row>
    <row r="9" spans="1:7" ht="15.75">
      <c r="A9" s="145">
        <v>10000000312</v>
      </c>
      <c r="B9" s="145" t="s">
        <v>4</v>
      </c>
      <c r="C9" s="145" t="s">
        <v>201</v>
      </c>
      <c r="D9" s="145" t="s">
        <v>202</v>
      </c>
      <c r="E9" s="145" t="s">
        <v>203</v>
      </c>
      <c r="F9" s="145" t="s">
        <v>182</v>
      </c>
      <c r="G9" s="145" t="s">
        <v>183</v>
      </c>
    </row>
    <row r="10" spans="1:8" ht="15.75">
      <c r="A10" s="145">
        <v>10000000310</v>
      </c>
      <c r="B10" s="145" t="s">
        <v>24</v>
      </c>
      <c r="C10" s="145" t="s">
        <v>204</v>
      </c>
      <c r="D10" s="145" t="s">
        <v>205</v>
      </c>
      <c r="E10" s="145" t="s">
        <v>203</v>
      </c>
      <c r="F10" s="145" t="s">
        <v>182</v>
      </c>
      <c r="G10" s="145" t="s">
        <v>183</v>
      </c>
      <c r="H10" s="145" t="s">
        <v>187</v>
      </c>
    </row>
    <row r="11" spans="1:8" ht="15.75">
      <c r="A11" s="145">
        <v>10000000301</v>
      </c>
      <c r="B11" s="145" t="s">
        <v>3</v>
      </c>
      <c r="C11" s="145" t="s">
        <v>206</v>
      </c>
      <c r="D11" s="145" t="s">
        <v>207</v>
      </c>
      <c r="E11" s="145" t="s">
        <v>208</v>
      </c>
      <c r="F11" s="145" t="s">
        <v>209</v>
      </c>
      <c r="G11" s="145" t="s">
        <v>182</v>
      </c>
      <c r="H11" s="145" t="s">
        <v>183</v>
      </c>
    </row>
    <row r="12" spans="1:7" ht="15.75">
      <c r="A12" s="145">
        <v>10000000287</v>
      </c>
      <c r="B12" s="145" t="s">
        <v>2</v>
      </c>
      <c r="C12" s="145" t="s">
        <v>210</v>
      </c>
      <c r="D12" s="145" t="s">
        <v>211</v>
      </c>
      <c r="E12" s="145" t="s">
        <v>200</v>
      </c>
      <c r="F12" s="145" t="s">
        <v>182</v>
      </c>
      <c r="G12" s="145" t="s">
        <v>183</v>
      </c>
    </row>
    <row r="13" spans="1:7" ht="15.75">
      <c r="A13" s="145">
        <v>10000000224</v>
      </c>
      <c r="B13" s="145" t="s">
        <v>178</v>
      </c>
      <c r="C13" s="145" t="s">
        <v>212</v>
      </c>
      <c r="D13" s="145" t="s">
        <v>213</v>
      </c>
      <c r="E13" s="145" t="s">
        <v>214</v>
      </c>
      <c r="F13" s="145" t="s">
        <v>182</v>
      </c>
      <c r="G13" s="145" t="s">
        <v>183</v>
      </c>
    </row>
    <row r="14" spans="1:7" ht="15.75">
      <c r="A14" s="145">
        <v>10000000212</v>
      </c>
      <c r="B14" s="145" t="s">
        <v>178</v>
      </c>
      <c r="C14" s="145" t="s">
        <v>215</v>
      </c>
      <c r="D14" s="145" t="s">
        <v>216</v>
      </c>
      <c r="E14" s="145" t="s">
        <v>217</v>
      </c>
      <c r="F14" s="145" t="s">
        <v>182</v>
      </c>
      <c r="G14" s="145" t="s">
        <v>183</v>
      </c>
    </row>
    <row r="15" spans="1:7" ht="15.75">
      <c r="A15" s="145">
        <v>10000000180</v>
      </c>
      <c r="B15" s="145" t="s">
        <v>3</v>
      </c>
      <c r="C15" s="145" t="s">
        <v>218</v>
      </c>
      <c r="D15" s="145" t="s">
        <v>219</v>
      </c>
      <c r="E15" s="145" t="s">
        <v>220</v>
      </c>
      <c r="F15" s="145" t="s">
        <v>182</v>
      </c>
      <c r="G15" s="145" t="s">
        <v>183</v>
      </c>
    </row>
    <row r="16" spans="1:7" ht="15.75">
      <c r="A16" s="145">
        <v>9900003018</v>
      </c>
      <c r="B16" s="145" t="s">
        <v>3</v>
      </c>
      <c r="C16" s="145" t="s">
        <v>221</v>
      </c>
      <c r="D16" s="145" t="s">
        <v>222</v>
      </c>
      <c r="E16" s="145" t="s">
        <v>223</v>
      </c>
      <c r="F16" s="145" t="s">
        <v>182</v>
      </c>
      <c r="G16" s="145" t="s">
        <v>183</v>
      </c>
    </row>
    <row r="17" spans="1:7" ht="15.75">
      <c r="A17" s="145">
        <v>9900002901</v>
      </c>
      <c r="B17" s="145" t="s">
        <v>27</v>
      </c>
      <c r="C17" s="145" t="s">
        <v>224</v>
      </c>
      <c r="D17" s="145" t="s">
        <v>225</v>
      </c>
      <c r="E17" s="145" t="s">
        <v>226</v>
      </c>
      <c r="F17" s="145" t="s">
        <v>182</v>
      </c>
      <c r="G17" s="145" t="s">
        <v>183</v>
      </c>
    </row>
    <row r="18" spans="1:7" ht="15.75">
      <c r="A18" s="145">
        <v>9900002888</v>
      </c>
      <c r="B18" s="145" t="s">
        <v>2</v>
      </c>
      <c r="C18" s="145" t="s">
        <v>224</v>
      </c>
      <c r="D18" s="145" t="s">
        <v>227</v>
      </c>
      <c r="E18" s="145" t="s">
        <v>228</v>
      </c>
      <c r="F18" s="145" t="s">
        <v>182</v>
      </c>
      <c r="G18" s="145" t="s">
        <v>183</v>
      </c>
    </row>
    <row r="19" spans="1:7" ht="15.75">
      <c r="A19" s="145">
        <v>9900001448</v>
      </c>
      <c r="B19" s="145" t="s">
        <v>14</v>
      </c>
      <c r="C19" s="145" t="s">
        <v>229</v>
      </c>
      <c r="D19" s="145" t="s">
        <v>230</v>
      </c>
      <c r="E19" s="145" t="s">
        <v>231</v>
      </c>
      <c r="F19" s="145" t="s">
        <v>182</v>
      </c>
      <c r="G19" s="145" t="s">
        <v>183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A3" sqref="A3"/>
    </sheetView>
  </sheetViews>
  <sheetFormatPr defaultColWidth="9.00390625" defaultRowHeight="16.5"/>
  <cols>
    <col min="1" max="1" width="18.50390625" style="0" bestFit="1" customWidth="1"/>
    <col min="2" max="2" width="6.00390625" style="0" customWidth="1"/>
  </cols>
  <sheetData>
    <row r="3" spans="1:2" ht="15.75">
      <c r="A3" s="151" t="s">
        <v>241</v>
      </c>
      <c r="B3" s="154"/>
    </row>
    <row r="4" spans="1:2" ht="15.75">
      <c r="A4" s="151" t="s">
        <v>233</v>
      </c>
      <c r="B4" s="154" t="s">
        <v>56</v>
      </c>
    </row>
    <row r="5" spans="1:2" ht="15.75">
      <c r="A5" s="150" t="s">
        <v>4</v>
      </c>
      <c r="B5" s="155">
        <v>1</v>
      </c>
    </row>
    <row r="6" spans="1:2" ht="15.75">
      <c r="A6" s="152" t="s">
        <v>3</v>
      </c>
      <c r="B6" s="156">
        <v>4</v>
      </c>
    </row>
    <row r="7" spans="1:2" ht="15.75">
      <c r="A7" s="152" t="s">
        <v>27</v>
      </c>
      <c r="B7" s="156">
        <v>2</v>
      </c>
    </row>
    <row r="8" spans="1:2" ht="15.75">
      <c r="A8" s="152" t="s">
        <v>14</v>
      </c>
      <c r="B8" s="156">
        <v>1</v>
      </c>
    </row>
    <row r="9" spans="1:2" ht="15.75">
      <c r="A9" s="152" t="s">
        <v>178</v>
      </c>
      <c r="B9" s="156">
        <v>5</v>
      </c>
    </row>
    <row r="10" spans="1:2" ht="15.75">
      <c r="A10" s="152" t="s">
        <v>2</v>
      </c>
      <c r="B10" s="156">
        <v>3</v>
      </c>
    </row>
    <row r="11" spans="1:2" ht="15.75">
      <c r="A11" s="152" t="s">
        <v>24</v>
      </c>
      <c r="B11" s="156">
        <v>1</v>
      </c>
    </row>
    <row r="12" spans="1:2" ht="15.75">
      <c r="A12" s="152" t="s">
        <v>35</v>
      </c>
      <c r="B12" s="156">
        <v>1</v>
      </c>
    </row>
    <row r="13" spans="1:2" ht="15.75">
      <c r="A13" s="153" t="s">
        <v>240</v>
      </c>
      <c r="B13" s="157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360000000G</Manager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全民督工97年度第4季通報案件統計表</dc:title>
  <dc:subject>全民督工97年度通報件數統計</dc:subject>
  <dc:creator> pcc</dc:creator>
  <cp:keywords>全民督工</cp:keywords>
  <dc:description>全民督工97年度第4季通報案件統計表</dc:description>
  <cp:lastModifiedBy>PCC</cp:lastModifiedBy>
  <cp:lastPrinted>2011-04-21T06:10:30Z</cp:lastPrinted>
  <dcterms:created xsi:type="dcterms:W3CDTF">2005-08-19T02:58:02Z</dcterms:created>
  <dcterms:modified xsi:type="dcterms:W3CDTF">2011-04-21T07:11:44Z</dcterms:modified>
  <cp:category>I2Z</cp:category>
  <cp:version/>
  <cp:contentType/>
  <cp:contentStatus/>
</cp:coreProperties>
</file>